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1. 통합\"/>
    </mc:Choice>
  </mc:AlternateContent>
  <bookViews>
    <workbookView xWindow="28680" yWindow="-120" windowWidth="29040" windowHeight="15720" activeTab="7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  <sheet name="시니어편의점" sheetId="8" r:id="rId8"/>
  </sheets>
  <definedNames>
    <definedName name="_xlnm.Print_Area" localSheetId="6">공립유치원도우미!$A$1:$F$20</definedName>
    <definedName name="_xlnm.Print_Area" localSheetId="4">배움터지킴이!$A$1:$F$20</definedName>
    <definedName name="_xlnm.Print_Area" localSheetId="7">시니어편의점!$A$1:$F$24</definedName>
    <definedName name="_xlnm.Print_Area" localSheetId="3">학교급식도우미!$A$1:$F$21</definedName>
    <definedName name="_xlnm.Print_Area" localSheetId="5">학교환경관리지원!$A$1:$F$20</definedName>
    <definedName name="_xlnm.Print_Area" localSheetId="1">'할머니와 재봉틀'!$A$1:$F$49</definedName>
    <definedName name="_xlnm.Print_Area" localSheetId="0">행주농가!$A$1:$F$117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7" i="1" l="1"/>
  <c r="C60" i="1" s="1"/>
  <c r="E5" i="1"/>
  <c r="E24" i="8"/>
  <c r="K38" i="1" l="1"/>
  <c r="C15" i="8"/>
  <c r="C12" i="8" s="1"/>
  <c r="E5" i="8"/>
  <c r="C69" i="1" l="1"/>
  <c r="C39" i="1"/>
  <c r="C40" i="1"/>
  <c r="C41" i="1"/>
  <c r="C42" i="1"/>
  <c r="C43" i="1"/>
  <c r="C44" i="1"/>
  <c r="C45" i="1"/>
  <c r="C46" i="1"/>
  <c r="C47" i="1"/>
  <c r="C48" i="1"/>
  <c r="C37" i="1"/>
  <c r="C38" i="1"/>
  <c r="C49" i="1"/>
  <c r="C50" i="1"/>
  <c r="C51" i="1"/>
  <c r="C54" i="1"/>
  <c r="C12" i="6"/>
  <c r="C22" i="4"/>
  <c r="C12" i="4"/>
  <c r="C20" i="3" l="1"/>
  <c r="C18" i="3"/>
  <c r="C14" i="3"/>
  <c r="C12" i="3"/>
  <c r="E5" i="3"/>
  <c r="C20" i="5"/>
  <c r="C18" i="5"/>
  <c r="C16" i="5"/>
  <c r="C14" i="5"/>
  <c r="C12" i="5"/>
  <c r="E5" i="5"/>
  <c r="C9" i="5" l="1"/>
  <c r="C9" i="3"/>
  <c r="C49" i="2"/>
  <c r="C20" i="7" l="1"/>
  <c r="C25" i="2"/>
  <c r="C29" i="2"/>
  <c r="C73" i="1" l="1"/>
  <c r="H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  <c r="I31" i="1"/>
  <c r="I26" i="1"/>
  <c r="C25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9" i="1"/>
  <c r="C30" i="1"/>
  <c r="C31" i="1"/>
  <c r="C32" i="1"/>
  <c r="C33" i="1"/>
  <c r="C34" i="1"/>
  <c r="C35" i="1"/>
  <c r="C36" i="1"/>
  <c r="C55" i="1"/>
  <c r="C6" i="1"/>
  <c r="E5" i="7" l="1"/>
  <c r="E5" i="6"/>
  <c r="E5" i="4"/>
  <c r="E5" i="2" l="1"/>
  <c r="C71" i="1" l="1"/>
  <c r="C21" i="6"/>
  <c r="C12" i="7" l="1"/>
  <c r="C18" i="6" l="1"/>
  <c r="C14" i="6"/>
  <c r="C9" i="6" l="1"/>
  <c r="C18" i="4" l="1"/>
  <c r="C16" i="4"/>
  <c r="C14" i="4" l="1"/>
  <c r="C9" i="4" s="1"/>
  <c r="C18" i="7" l="1"/>
  <c r="C14" i="7"/>
  <c r="C33" i="2"/>
  <c r="C23" i="2" s="1"/>
  <c r="C9" i="7" l="1"/>
  <c r="C63" i="1"/>
</calcChain>
</file>

<file path=xl/sharedStrings.xml><?xml version="1.0" encoding="utf-8"?>
<sst xmlns="http://schemas.openxmlformats.org/spreadsheetml/2006/main" count="467" uniqueCount="221">
  <si>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</si>
  <si>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</si>
  <si>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</si>
  <si>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</si>
  <si>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</si>
  <si>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</si>
  <si>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</si>
  <si>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</si>
  <si>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</si>
  <si>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</si>
  <si>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</si>
  <si>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</si>
  <si>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</si>
  <si>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</si>
  <si>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</si>
  <si>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</si>
  <si>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</si>
  <si>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</si>
  <si>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</si>
  <si>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</si>
  <si>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</si>
  <si>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</si>
  <si>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</si>
  <si>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</si>
  <si>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</si>
  <si>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</si>
  <si>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</si>
  <si>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</si>
  <si>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</si>
  <si>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</si>
  <si>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</si>
  <si>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</si>
  <si>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</si>
  <si>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</si>
  <si>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</si>
  <si>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</si>
  <si>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</si>
  <si>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사업단명</t>
    <phoneticPr fontId="1" type="noConversion"/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</si>
  <si>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</si>
  <si>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</si>
  <si>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</si>
  <si>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</si>
  <si>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</si>
  <si>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</si>
  <si>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유한결</t>
    <phoneticPr fontId="1" type="noConversion"/>
  </si>
  <si>
    <t>할머니와재봉틀 수익금(고양시니어클럽) 입금</t>
    <phoneticPr fontId="5" type="noConversion"/>
  </si>
  <si>
    <t>최민정</t>
    <phoneticPr fontId="1" type="noConversion"/>
  </si>
  <si>
    <t>지도농협 로컬푸드 무원지점</t>
  </si>
  <si>
    <t>지도농협 로컬푸드 화정지점</t>
  </si>
  <si>
    <t>지도농협 로컬푸드 화수점</t>
  </si>
  <si>
    <t>송포농협 로컬푸드</t>
  </si>
  <si>
    <t>조리농협 로컬푸드</t>
  </si>
  <si>
    <t>벽제농협 로컬푸드</t>
  </si>
  <si>
    <t>풍산점(1호점)</t>
  </si>
  <si>
    <t>원당(성사)</t>
  </si>
  <si>
    <t>일산농협본점(2호점)</t>
  </si>
  <si>
    <t>장항점(3호점APC)</t>
  </si>
  <si>
    <t>킨텍스역점(4호점)</t>
  </si>
  <si>
    <t>자유점</t>
  </si>
  <si>
    <t>고양축산농협</t>
  </si>
  <si>
    <t>대화 하나로</t>
  </si>
  <si>
    <t>금촌로컬</t>
  </si>
  <si>
    <t>원당역점</t>
  </si>
  <si>
    <t>할머니와재봉틀 카드수익금(자판기판매) 입금</t>
    <phoneticPr fontId="5" type="noConversion"/>
  </si>
  <si>
    <t xml:space="preserve">할머니와재봉틀 카드수수료 지급 </t>
  </si>
  <si>
    <t>현금수익금 입급(개인고객)</t>
  </si>
  <si>
    <t>카드수익금 입급(개인고객)</t>
  </si>
  <si>
    <t>장단콩웰빙마루로컬푸드</t>
  </si>
  <si>
    <t>할머니와재봉틀 카드수익금(개인고객) 입금</t>
    <phoneticPr fontId="5" type="noConversion"/>
  </si>
  <si>
    <t>할머니와재봉틀 수익금(네이버스토어) 입금</t>
    <phoneticPr fontId="5" type="noConversion"/>
  </si>
  <si>
    <t>할머니와재봉틀 사업단 물품 발송으로 인한 택배비 지급             (다복꾸러미)</t>
    <phoneticPr fontId="1" type="noConversion"/>
  </si>
  <si>
    <t>금액</t>
    <phoneticPr fontId="1" type="noConversion"/>
  </si>
  <si>
    <t>□ 지출(보조금+매출) 현황</t>
    <phoneticPr fontId="1" type="noConversion"/>
  </si>
  <si>
    <t>인건비</t>
    <phoneticPr fontId="1" type="noConversion"/>
  </si>
  <si>
    <t>사업단명</t>
    <phoneticPr fontId="1" type="noConversion"/>
  </si>
  <si>
    <t>유한결</t>
    <phoneticPr fontId="1" type="noConversion"/>
  </si>
  <si>
    <t>금액</t>
    <phoneticPr fontId="1" type="noConversion"/>
  </si>
  <si>
    <t>기타운영비</t>
    <phoneticPr fontId="1" type="noConversion"/>
  </si>
  <si>
    <t>신도농협 효자점</t>
  </si>
  <si>
    <t>20250805-00008</t>
  </si>
  <si>
    <t>20250805-00088</t>
  </si>
  <si>
    <t>20250806-00001</t>
  </si>
  <si>
    <t>20250806-00002</t>
  </si>
  <si>
    <t>20250811-00001</t>
  </si>
  <si>
    <t>20250811-00004</t>
  </si>
  <si>
    <t>20250812-00006</t>
  </si>
  <si>
    <t>20250818-00014</t>
  </si>
  <si>
    <t>20250818-00015</t>
  </si>
  <si>
    <t>20250818-00016</t>
  </si>
  <si>
    <t>20250819-00004</t>
  </si>
  <si>
    <t>20250819-00006</t>
  </si>
  <si>
    <t>20250820-00011</t>
  </si>
  <si>
    <t>20250821-00004</t>
  </si>
  <si>
    <t>20250821-00006</t>
  </si>
  <si>
    <t>20250821-00014</t>
  </si>
  <si>
    <t>20250822-00004</t>
  </si>
  <si>
    <t>20250825-00005</t>
  </si>
  <si>
    <t>20250825-00044</t>
  </si>
  <si>
    <t>병원도우미 사업단 9월 사업추진현황 정보공개 (9월 30일 기준)</t>
    <phoneticPr fontId="1" type="noConversion"/>
  </si>
  <si>
    <t>병원도우미 참여자 9월 보조금 인건비 지급</t>
    <phoneticPr fontId="1" type="noConversion"/>
  </si>
  <si>
    <t>학교급식도우미 사업단 9월 사업추진현황 정보공개 (9월 30일 기준)</t>
    <phoneticPr fontId="1" type="noConversion"/>
  </si>
  <si>
    <t>학교급식도우미 사업단 참여자 9월 보조금 인건비 지급</t>
    <phoneticPr fontId="1" type="noConversion"/>
  </si>
  <si>
    <t>병원도우미 참여자 9월 수익금 인건비 지급</t>
    <phoneticPr fontId="1" type="noConversion"/>
  </si>
  <si>
    <t>8월 병원도우미 사회보험료 납부</t>
    <phoneticPr fontId="1" type="noConversion"/>
  </si>
  <si>
    <t>학교급식도우미 사업단 참여자 9월 수익금 인건비 지급</t>
    <phoneticPr fontId="1" type="noConversion"/>
  </si>
  <si>
    <t>8월 사회보험료</t>
    <phoneticPr fontId="1" type="noConversion"/>
  </si>
  <si>
    <t>공립유치원도우미 사업단 참여자 9월 보조금 인건비 지급</t>
    <phoneticPr fontId="1" type="noConversion"/>
  </si>
  <si>
    <t>공립유치원도우미 사업단 참여자 9월 수익금 인건비 지급</t>
    <phoneticPr fontId="1" type="noConversion"/>
  </si>
  <si>
    <t>8월 공립유치원도우미 사회보험료 납부</t>
    <phoneticPr fontId="1" type="noConversion"/>
  </si>
  <si>
    <t>공립유치원도우미 사업단 9월 사업추진현황 정보공개 (9월 30일 기준)</t>
    <phoneticPr fontId="1" type="noConversion"/>
  </si>
  <si>
    <t>할머니와재봉틀 9월 사업추진현황 정보공개 (9월 30일 기준)</t>
    <phoneticPr fontId="5" type="noConversion"/>
  </si>
  <si>
    <t>할머니와재봉틀 수익금(고양시니어클럽) 입금</t>
    <phoneticPr fontId="1" type="noConversion"/>
  </si>
  <si>
    <t>할머니와재봉틀 수익금(개인고객) 입금</t>
    <phoneticPr fontId="5" type="noConversion"/>
  </si>
  <si>
    <t>할머니와재봉틀 카드수익금(아임웹) 입금</t>
    <phoneticPr fontId="5" type="noConversion"/>
  </si>
  <si>
    <t>할머니와재봉틀 수익금(대가들이사는마을) 입금</t>
    <phoneticPr fontId="5" type="noConversion"/>
  </si>
  <si>
    <t>할머니와 재봉틀 참여자 9월 수익금 인건비 지급</t>
    <phoneticPr fontId="5" type="noConversion"/>
  </si>
  <si>
    <t>할머니와재봉틀 사업단 운영물품(장바구니 원단) 구입비 지급</t>
    <phoneticPr fontId="1" type="noConversion"/>
  </si>
  <si>
    <t>할머니와재봉틀 사업단 모자 구입비 지급</t>
    <phoneticPr fontId="1" type="noConversion"/>
  </si>
  <si>
    <t>할머니와재봉틀 9월고지 카드단말기 이용료 지급</t>
  </si>
  <si>
    <t>할머니와재봉틀 사업장 9월 전기요금 납부</t>
  </si>
  <si>
    <t xml:space="preserve">할머니와재봉틀 수수료 지급 </t>
  </si>
  <si>
    <t>할머니와재봉틀 사업장 9월 정수기 렌탈료 지급</t>
  </si>
  <si>
    <t>할머니와재봉틀 사업장 운영물품(재봉실 외 2건) 구입비 지급</t>
    <phoneticPr fontId="1" type="noConversion"/>
  </si>
  <si>
    <t>할머니와재봉틀 사업장 운영물품(밸크로) 구입비 지급</t>
    <phoneticPr fontId="1" type="noConversion"/>
  </si>
  <si>
    <t>할머니와재봉틀 8월 사회보험료 납부</t>
    <phoneticPr fontId="1" type="noConversion"/>
  </si>
  <si>
    <t xml:space="preserve">할머니와재봉틀 사업단 물품 발송으로 인한 택배비 지급             </t>
    <phoneticPr fontId="1" type="noConversion"/>
  </si>
  <si>
    <t>배움터지킴이 사업단 9월 사업추진현황 정보공개 (9월 30일 기준)</t>
    <phoneticPr fontId="1" type="noConversion"/>
  </si>
  <si>
    <t>배움터지킴이 사업단 참여자 9월 보조금 인건비 지급</t>
    <phoneticPr fontId="1" type="noConversion"/>
  </si>
  <si>
    <t>배움터지킴이 사업단 참여자 9월 수익금 인건비 지급</t>
    <phoneticPr fontId="1" type="noConversion"/>
  </si>
  <si>
    <t>8월 배움터지킴이 사회보험료 납부</t>
    <phoneticPr fontId="1" type="noConversion"/>
  </si>
  <si>
    <t>9월 학교환경관리 보조금 인건비 지급</t>
    <phoneticPr fontId="1" type="noConversion"/>
  </si>
  <si>
    <t>9월 학교환경관리 수익금 인건비 지급</t>
    <phoneticPr fontId="1" type="noConversion"/>
  </si>
  <si>
    <t>학교환경관리 8월 사회보험료 납부</t>
    <phoneticPr fontId="1" type="noConversion"/>
  </si>
  <si>
    <t>학교환경관리지원사업단 9월 사업추진현황 정보공개 (9월 30일 기준)</t>
    <phoneticPr fontId="1" type="noConversion"/>
  </si>
  <si>
    <t>행주농가 사업단 9월 사업추진현황 정보공개 (9월 30일 기준)</t>
    <phoneticPr fontId="1" type="noConversion"/>
  </si>
  <si>
    <t>사회복지법인대한사회</t>
  </si>
  <si>
    <t>주식회사 아리 수익금 입급(세금계산서)</t>
  </si>
  <si>
    <t>대한사회복지회 수익금 입금(세금계산서)</t>
  </si>
  <si>
    <t>쿠팡페이주식회사</t>
  </si>
  <si>
    <t>네이버스마트스토어</t>
  </si>
  <si>
    <t>고양시새마을회 수익금 입금</t>
  </si>
  <si>
    <t>마켓경기 7월 정산금</t>
  </si>
  <si>
    <t>개인고객</t>
  </si>
  <si>
    <t>경기도주식회사 착착착</t>
  </si>
  <si>
    <t>고양시니어클럽(민간취업알선)</t>
  </si>
  <si>
    <t>고양시니어클럽(취업지원)</t>
  </si>
  <si>
    <t>개인고객(현금영수증)</t>
  </si>
  <si>
    <t>행주농가 원재료(깨) 구입비 지급</t>
  </si>
  <si>
    <t>행주농가 원재료(깨) 구입비 지급</t>
    <phoneticPr fontId="1" type="noConversion"/>
  </si>
  <si>
    <t>행주농가 운영물품(원형 오일병 외 1건) 구입비 지급</t>
  </si>
  <si>
    <t>2025-09-09</t>
  </si>
  <si>
    <t>행주농가 운영물품(투명 사각병 외 3건) 구입비 지급</t>
  </si>
  <si>
    <t>2025-09-19</t>
  </si>
  <si>
    <t>2025-09-25</t>
  </si>
  <si>
    <t>행주농가 운영물품(선물 박스) 제작비 지급</t>
  </si>
  <si>
    <t>2025-09-26</t>
  </si>
  <si>
    <t>행주농가 건조기 수리비 지급</t>
  </si>
  <si>
    <t>2025-09-01</t>
  </si>
  <si>
    <t xml:space="preserve">행주농가 카드수수료 지급 </t>
  </si>
  <si>
    <t>라이브커머스 방송용 마이크 구입비 지급</t>
  </si>
  <si>
    <t>2025-09-03</t>
  </si>
  <si>
    <t>행주농가 운영물품(접이식 빗자루 세트 외 3건) 구입비 지급</t>
  </si>
  <si>
    <t>2025-09-04</t>
  </si>
  <si>
    <t>행주농가 운영물품 (에어캡 외 2건) 구입비 지급</t>
  </si>
  <si>
    <t>2025-09-05</t>
  </si>
  <si>
    <t>행주농가사업단 생산품 발송으로 인한 배송비 지급</t>
  </si>
  <si>
    <t>8월 행주농가 사업단 참여자 사회보험 정산보험료 납부</t>
  </si>
  <si>
    <t>2025-09-08</t>
  </si>
  <si>
    <t>행주농가 운영물품 생산품 스티커 제작비 지급</t>
  </si>
  <si>
    <t>라이브커머스 방송용 배경 스크린 구입비 지급</t>
  </si>
  <si>
    <t>2025-09-11</t>
  </si>
  <si>
    <t>행주농가 생산품 라이브 커머스 방송용품(투명카드스탠드 외 6건) 구입</t>
  </si>
  <si>
    <t>2025-09-15</t>
  </si>
  <si>
    <t>행주농가 9월고지 자판기 이용료 지급</t>
  </si>
  <si>
    <t>행주농가 카드수수료 지급</t>
  </si>
  <si>
    <t>2025-09-16</t>
  </si>
  <si>
    <t>2025-09-18</t>
  </si>
  <si>
    <t>행주농가 사업장 25년 9월 고지 전기요금 납부</t>
  </si>
  <si>
    <t>행주농가 하나로 8월 escm 사용료 지급</t>
  </si>
  <si>
    <t>2025-09-22</t>
  </si>
  <si>
    <t>행주농가 9월고지 카드단말기 이용료 지급</t>
  </si>
  <si>
    <t>행주농가 9월고지 인터넷전화 요금 납부</t>
  </si>
  <si>
    <t>행주농가 9월고지 이동식 단말기 이용료 지급</t>
  </si>
  <si>
    <t>2025-09-23</t>
  </si>
  <si>
    <t>행주농가 운영물품(에어캡) 구입비 지급</t>
  </si>
  <si>
    <t>2025-09-24</t>
  </si>
  <si>
    <t>행주농가 9월고지 공기청정기 이용료 지급</t>
  </si>
  <si>
    <t>사업장 9월 무인경비 이용료 납부</t>
  </si>
  <si>
    <t>행주농가사업단 생산품 물품 발송으로 인한 배송비 지급</t>
  </si>
  <si>
    <t>행주농가 운영물품(택배 박스) 구입비 지급</t>
  </si>
  <si>
    <t>행주농가사업단 생산품 발소으로 인한 배송비 지급</t>
  </si>
  <si>
    <t>2025-09-29</t>
  </si>
  <si>
    <t>행주농가사업단 생상품 발송으로 인한 배송비 지급</t>
  </si>
  <si>
    <t>2025-09-30</t>
  </si>
  <si>
    <t xml:space="preserve">행주농가 로컬푸드 타행 이체수수료 지급 </t>
  </si>
  <si>
    <t>GS25 입점 기념 실외 배너 제작비 지금</t>
  </si>
  <si>
    <t>시니어편의점</t>
  </si>
  <si>
    <t>이진희</t>
  </si>
  <si>
    <t>시니어편의점 중산산들점 8월 정산금</t>
    <phoneticPr fontId="5" type="noConversion"/>
  </si>
  <si>
    <t>시니어편의점 주엽본점 8월 정산금</t>
    <phoneticPr fontId="5" type="noConversion"/>
  </si>
  <si>
    <t>시니어편의점 주엽한사랑점 8월 정산금</t>
    <phoneticPr fontId="5" type="noConversion"/>
  </si>
  <si>
    <t>9월 보조금 인건비 지급</t>
    <phoneticPr fontId="5" type="noConversion"/>
  </si>
  <si>
    <t>9월 수익금 인건비 지급</t>
    <phoneticPr fontId="5" type="noConversion"/>
  </si>
  <si>
    <t>시니어편의점 8월 사회보험료 납부</t>
    <phoneticPr fontId="5" type="noConversion"/>
  </si>
  <si>
    <t>시니어편의점 안전문품(안전모)구입</t>
    <phoneticPr fontId="5" type="noConversion"/>
  </si>
  <si>
    <t>주엽본점 개소식 물품구매(현수막)</t>
    <phoneticPr fontId="5" type="noConversion"/>
  </si>
  <si>
    <t>시니어편의점 공과금(전기세 및 전화비)납부</t>
    <phoneticPr fontId="5" type="noConversion"/>
  </si>
  <si>
    <t>시니어편의점 담당자 사회보험료</t>
    <phoneticPr fontId="5" type="noConversion"/>
  </si>
  <si>
    <t>시니어편의점 9월 관리비납부</t>
    <phoneticPr fontId="5" type="noConversion"/>
  </si>
  <si>
    <t>주엽본점 지방세(의약품) 납부</t>
    <phoneticPr fontId="5" type="noConversion"/>
  </si>
  <si>
    <t>gs25 주엽본점 수도세납부</t>
    <phoneticPr fontId="5" type="noConversion"/>
  </si>
  <si>
    <t>개인고객</t>
    <phoneticPr fontId="1" type="noConversion"/>
  </si>
  <si>
    <t>네이버스마트스토어</t>
    <phoneticPr fontId="1" type="noConversion"/>
  </si>
  <si>
    <t>할머니와재봉틀 수익금(네이버스토어) 입금</t>
    <phoneticPr fontId="1" type="noConversion"/>
  </si>
  <si>
    <t xml:space="preserve">할머니와재봉틀 판매수수료 지급 </t>
    <phoneticPr fontId="1" type="noConversion"/>
  </si>
  <si>
    <t>학교급식도우미사업 수익금(서비스이용료) 입금</t>
    <phoneticPr fontId="1" type="noConversion"/>
  </si>
  <si>
    <t>2024년 학교급식도우미 사회보험료(고용) 과납금 환급금 지급</t>
    <phoneticPr fontId="1" type="noConversion"/>
  </si>
  <si>
    <t>장단콩웰빙마루로컬푸드</t>
    <phoneticPr fontId="1" type="noConversion"/>
  </si>
  <si>
    <t>네이버 판매수수료</t>
    <phoneticPr fontId="1" type="noConversion"/>
  </si>
  <si>
    <t>네이버 판매 수수료</t>
    <phoneticPr fontId="1" type="noConversion"/>
  </si>
  <si>
    <t>시니어편의점 9월 사업추진현황 정보공개(9월 30일 기준)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</si>
</sst>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\.m\.d"/>
    <numFmt numFmtId="178" formatCode="yyyy\.\ m\.\ d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b/>
      <sz val="20"/>
      <name val="굴림체"/>
      <family val="3"/>
      <charset val="129"/>
    </font>
    <font>
      <sz val="12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D9D9D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26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/>
    </xf>
    <xf numFmtId="41" fontId="3" fillId="0" borderId="0" xfId="0" applyNumberFormat="1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41" fontId="13" fillId="0" borderId="1" xfId="0" applyNumberFormat="1" applyFont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/>
    </xf>
    <xf numFmtId="41" fontId="13" fillId="0" borderId="5" xfId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1" fontId="13" fillId="0" borderId="1" xfId="1" applyFont="1" applyBorder="1">
      <alignment vertical="center"/>
    </xf>
    <xf numFmtId="41" fontId="13" fillId="0" borderId="1" xfId="1" applyFont="1" applyBorder="1" applyAlignment="1">
      <alignment horizontal="center" vertical="center" wrapText="1"/>
    </xf>
    <xf numFmtId="3" fontId="13" fillId="0" borderId="1" xfId="0" applyNumberFormat="1" applyFont="1" applyBorder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0" fillId="0" borderId="0" xfId="2" applyFont="1">
      <alignment vertical="center"/>
    </xf>
    <xf numFmtId="41" fontId="13" fillId="0" borderId="2" xfId="1" applyFont="1" applyFill="1" applyBorder="1" applyAlignment="1">
      <alignment vertical="center" wrapText="1"/>
    </xf>
    <xf numFmtId="41" fontId="13" fillId="0" borderId="1" xfId="1" applyFont="1" applyFill="1" applyBorder="1" applyAlignment="1">
      <alignment horizontal="center" vertical="center"/>
    </xf>
    <xf numFmtId="41" fontId="13" fillId="0" borderId="0" xfId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41" fontId="16" fillId="0" borderId="1" xfId="0" applyNumberFormat="1" applyFont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right" vertical="center" wrapText="1"/>
    </xf>
    <xf numFmtId="41" fontId="13" fillId="4" borderId="1" xfId="1" applyFont="1" applyFill="1" applyBorder="1" applyAlignment="1">
      <alignment vertical="center" wrapText="1"/>
    </xf>
    <xf numFmtId="0" fontId="15" fillId="3" borderId="0" xfId="0" applyFont="1" applyFill="1" applyAlignment="1">
      <alignment horizontal="left" vertical="center" wrapText="1"/>
    </xf>
    <xf numFmtId="41" fontId="10" fillId="0" borderId="0" xfId="2" applyNumberFormat="1" applyFont="1" applyAlignment="1">
      <alignment horizontal="right" vertical="center"/>
    </xf>
    <xf numFmtId="0" fontId="0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8" fillId="3" borderId="1" xfId="2" applyFont="1" applyFill="1" applyBorder="1" applyAlignment="1">
      <alignment horizontal="center" vertical="center" wrapText="1"/>
    </xf>
    <xf numFmtId="177" fontId="8" fillId="0" borderId="1" xfId="2" applyNumberFormat="1" applyFont="1" applyBorder="1" applyAlignment="1">
      <alignment horizontal="center" vertical="center" wrapText="1"/>
    </xf>
    <xf numFmtId="176" fontId="8" fillId="3" borderId="1" xfId="2" applyNumberFormat="1" applyFont="1" applyFill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right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right" vertical="center" wrapText="1"/>
    </xf>
    <xf numFmtId="14" fontId="8" fillId="3" borderId="1" xfId="2" applyNumberFormat="1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41" fontId="8" fillId="0" borderId="0" xfId="2" applyNumberFormat="1" applyFont="1" applyAlignment="1">
      <alignment horizontal="right" vertical="center"/>
    </xf>
    <xf numFmtId="41" fontId="8" fillId="3" borderId="3" xfId="4" applyFont="1" applyFill="1" applyBorder="1" applyAlignment="1">
      <alignment vertical="center" wrapText="1"/>
    </xf>
    <xf numFmtId="41" fontId="8" fillId="0" borderId="1" xfId="0" applyNumberFormat="1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1" xfId="4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178" fontId="8" fillId="3" borderId="5" xfId="0" applyNumberFormat="1" applyFont="1" applyFill="1" applyBorder="1" applyAlignment="1">
      <alignment horizontal="center" vertical="center" wrapText="1"/>
    </xf>
    <xf numFmtId="41" fontId="13" fillId="0" borderId="2" xfId="4" applyFont="1" applyBorder="1" applyAlignment="1">
      <alignment horizontal="right" vertical="center" wrapText="1"/>
    </xf>
    <xf numFmtId="178" fontId="13" fillId="3" borderId="5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right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6" fontId="13" fillId="3" borderId="1" xfId="0" applyNumberFormat="1" applyFont="1" applyFill="1" applyBorder="1" applyAlignment="1">
      <alignment horizontal="right" vertical="center" wrapText="1"/>
    </xf>
    <xf numFmtId="176" fontId="13" fillId="0" borderId="1" xfId="0" applyNumberFormat="1" applyFont="1" applyBorder="1" applyAlignment="1">
      <alignment horizontal="right" vertical="center" wrapText="1"/>
    </xf>
    <xf numFmtId="41" fontId="3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3" fontId="13" fillId="0" borderId="1" xfId="0" applyNumberFormat="1" applyFont="1" applyBorder="1" applyAlignment="1">
      <alignment horizontal="righ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1" fontId="13" fillId="0" borderId="1" xfId="1" applyFont="1" applyBorder="1" applyAlignment="1">
      <alignment horizontal="right" vertical="center" wrapText="1"/>
    </xf>
    <xf numFmtId="41" fontId="13" fillId="0" borderId="1" xfId="1" applyFont="1" applyFill="1" applyBorder="1" applyAlignment="1">
      <alignment horizontal="right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1" fontId="13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1" fontId="13" fillId="4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4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1" fontId="13" fillId="0" borderId="1" xfId="1" applyFont="1" applyBorder="1" applyAlignment="1">
      <alignment horizontal="center" vertical="center" wrapText="1"/>
    </xf>
    <xf numFmtId="41" fontId="13" fillId="0" borderId="1" xfId="0" applyNumberFormat="1" applyFont="1" applyBorder="1" applyAlignment="1">
      <alignment horizontal="center" vertical="center"/>
    </xf>
    <xf numFmtId="41" fontId="13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41" fontId="8" fillId="3" borderId="2" xfId="2" applyNumberFormat="1" applyFont="1" applyFill="1" applyBorder="1" applyAlignment="1">
      <alignment horizontal="center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3" xfId="2" applyNumberFormat="1" applyFont="1" applyFill="1" applyBorder="1" applyAlignment="1">
      <alignment horizontal="center" vertical="center" wrapText="1"/>
    </xf>
    <xf numFmtId="41" fontId="8" fillId="3" borderId="2" xfId="4" applyFont="1" applyFill="1" applyBorder="1" applyAlignment="1">
      <alignment horizontal="center" vertical="center" wrapText="1"/>
    </xf>
    <xf numFmtId="41" fontId="8" fillId="3" borderId="4" xfId="4" applyFont="1" applyFill="1" applyBorder="1" applyAlignment="1">
      <alignment horizontal="center" vertical="center" wrapText="1"/>
    </xf>
    <xf numFmtId="41" fontId="8" fillId="3" borderId="3" xfId="4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41" fontId="8" fillId="0" borderId="2" xfId="2" applyNumberFormat="1" applyFont="1" applyBorder="1" applyAlignment="1">
      <alignment horizontal="center" vertical="center"/>
    </xf>
    <xf numFmtId="41" fontId="8" fillId="0" borderId="4" xfId="2" applyNumberFormat="1" applyFont="1" applyBorder="1" applyAlignment="1">
      <alignment horizontal="center" vertical="center"/>
    </xf>
    <xf numFmtId="41" fontId="8" fillId="0" borderId="3" xfId="2" applyNumberFormat="1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41" fontId="8" fillId="0" borderId="2" xfId="4" applyFont="1" applyBorder="1" applyAlignment="1">
      <alignment horizontal="center" vertical="center" wrapText="1"/>
    </xf>
    <xf numFmtId="41" fontId="8" fillId="0" borderId="4" xfId="4" applyFont="1" applyBorder="1" applyAlignment="1">
      <alignment horizontal="center" vertical="center" wrapText="1"/>
    </xf>
    <xf numFmtId="41" fontId="8" fillId="0" borderId="3" xfId="4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41" fontId="8" fillId="0" borderId="2" xfId="2" applyNumberFormat="1" applyFont="1" applyBorder="1" applyAlignment="1">
      <alignment horizontal="center" vertical="center" wrapText="1"/>
    </xf>
    <xf numFmtId="41" fontId="8" fillId="0" borderId="4" xfId="2" applyNumberFormat="1" applyFont="1" applyBorder="1" applyAlignment="1">
      <alignment horizontal="center" vertical="center" wrapText="1"/>
    </xf>
    <xf numFmtId="41" fontId="8" fillId="0" borderId="3" xfId="2" applyNumberFormat="1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1" fontId="13" fillId="0" borderId="2" xfId="0" applyNumberFormat="1" applyFont="1" applyBorder="1" applyAlignment="1">
      <alignment horizontal="center" vertical="center" wrapText="1"/>
    </xf>
    <xf numFmtId="41" fontId="13" fillId="0" borderId="3" xfId="0" applyNumberFormat="1" applyFont="1" applyBorder="1" applyAlignment="1">
      <alignment horizontal="center" vertical="center" wrapText="1"/>
    </xf>
    <xf numFmtId="41" fontId="13" fillId="0" borderId="2" xfId="0" applyNumberFormat="1" applyFont="1" applyBorder="1" applyAlignment="1">
      <alignment horizontal="center" vertical="center"/>
    </xf>
    <xf numFmtId="41" fontId="13" fillId="0" borderId="4" xfId="0" applyNumberFormat="1" applyFont="1" applyBorder="1" applyAlignment="1">
      <alignment horizontal="center" vertical="center"/>
    </xf>
    <xf numFmtId="41" fontId="13" fillId="0" borderId="3" xfId="0" applyNumberFormat="1" applyFont="1" applyBorder="1" applyAlignment="1">
      <alignment horizontal="center" vertical="center"/>
    </xf>
    <xf numFmtId="41" fontId="13" fillId="4" borderId="2" xfId="1" applyFont="1" applyFill="1" applyBorder="1" applyAlignment="1">
      <alignment horizontal="center" vertical="center" wrapText="1"/>
    </xf>
    <xf numFmtId="41" fontId="13" fillId="4" borderId="4" xfId="1" applyFont="1" applyFill="1" applyBorder="1" applyAlignment="1">
      <alignment horizontal="center" vertical="center" wrapText="1"/>
    </xf>
    <xf numFmtId="41" fontId="13" fillId="4" borderId="3" xfId="1" applyFont="1" applyFill="1" applyBorder="1" applyAlignment="1">
      <alignment horizontal="center" vertical="center" wrapText="1"/>
    </xf>
    <xf numFmtId="41" fontId="13" fillId="4" borderId="2" xfId="0" applyNumberFormat="1" applyFont="1" applyFill="1" applyBorder="1" applyAlignment="1">
      <alignment horizontal="center" vertical="center" wrapText="1"/>
    </xf>
    <xf numFmtId="41" fontId="13" fillId="4" borderId="4" xfId="0" applyNumberFormat="1" applyFont="1" applyFill="1" applyBorder="1" applyAlignment="1">
      <alignment horizontal="center" vertical="center" wrapText="1"/>
    </xf>
    <xf numFmtId="41" fontId="13" fillId="4" borderId="3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41" fontId="13" fillId="0" borderId="4" xfId="0" applyNumberFormat="1" applyFont="1" applyBorder="1" applyAlignment="1">
      <alignment horizontal="center" vertical="center" wrapText="1"/>
    </xf>
    <xf numFmtId="41" fontId="13" fillId="0" borderId="2" xfId="1" applyFont="1" applyBorder="1" applyAlignment="1">
      <alignment horizontal="center" vertical="center" wrapText="1"/>
    </xf>
    <xf numFmtId="41" fontId="13" fillId="0" borderId="4" xfId="1" applyFont="1" applyBorder="1" applyAlignment="1">
      <alignment horizontal="center" vertical="center" wrapText="1"/>
    </xf>
    <xf numFmtId="41" fontId="13" fillId="0" borderId="3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1" fontId="13" fillId="0" borderId="2" xfId="1" applyFont="1" applyFill="1" applyBorder="1" applyAlignment="1">
      <alignment horizontal="center" vertical="center" wrapText="1"/>
    </xf>
    <xf numFmtId="41" fontId="13" fillId="0" borderId="3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 wrapText="1"/>
    </xf>
    <xf numFmtId="41" fontId="8" fillId="0" borderId="4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1" fontId="8" fillId="4" borderId="2" xfId="1" applyFont="1" applyFill="1" applyBorder="1" applyAlignment="1">
      <alignment horizontal="center" vertical="center" wrapText="1"/>
    </xf>
    <xf numFmtId="41" fontId="8" fillId="4" borderId="4" xfId="1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41" fontId="8" fillId="4" borderId="2" xfId="0" applyNumberFormat="1" applyFont="1" applyFill="1" applyBorder="1" applyAlignment="1">
      <alignment horizontal="center" vertical="center" wrapText="1"/>
    </xf>
    <xf numFmtId="41" fontId="8" fillId="4" borderId="4" xfId="0" applyNumberFormat="1" applyFont="1" applyFill="1" applyBorder="1" applyAlignment="1">
      <alignment horizontal="center" vertical="center" wrapText="1"/>
    </xf>
    <xf numFmtId="41" fontId="8" fillId="4" borderId="3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1" fontId="13" fillId="0" borderId="2" xfId="4" applyFont="1" applyBorder="1" applyAlignment="1">
      <alignment horizontal="center" vertical="center" wrapText="1"/>
    </xf>
    <xf numFmtId="41" fontId="13" fillId="0" borderId="3" xfId="4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0" fillId="0" borderId="28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41" fontId="20" fillId="0" borderId="1" xfId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vertical="center" wrapText="1"/>
    </xf>
    <xf numFmtId="14" fontId="20" fillId="0" borderId="4" xfId="0" applyNumberFormat="1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3" fontId="20" fillId="3" borderId="4" xfId="0" applyNumberFormat="1" applyFont="1" applyFill="1" applyBorder="1" applyAlignment="1">
      <alignment horizontal="right" vertical="center" wrapText="1"/>
    </xf>
    <xf numFmtId="0" fontId="20" fillId="4" borderId="30" xfId="0" applyFont="1" applyFill="1" applyBorder="1" applyAlignment="1">
      <alignment vertical="center" wrapText="1"/>
    </xf>
    <xf numFmtId="0" fontId="21" fillId="0" borderId="30" xfId="0" applyFont="1" applyBorder="1" applyAlignment="1">
      <alignment horizontal="left" vertical="center"/>
    </xf>
    <xf numFmtId="0" fontId="20" fillId="2" borderId="31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2" borderId="35" xfId="0" applyFont="1" applyFill="1" applyBorder="1" applyAlignment="1">
      <alignment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0" fontId="20" fillId="0" borderId="28" xfId="0" applyFont="1" applyFill="1" applyBorder="1" applyAlignment="1">
      <alignment horizontal="center" vertical="center" wrapText="1"/>
    </xf>
    <xf numFmtId="41" fontId="22" fillId="0" borderId="2" xfId="0" applyNumberFormat="1" applyFont="1" applyBorder="1" applyAlignment="1">
      <alignment horizontal="right" vertical="center" wrapText="1"/>
    </xf>
    <xf numFmtId="41" fontId="22" fillId="0" borderId="4" xfId="0" applyNumberFormat="1" applyFont="1" applyBorder="1" applyAlignment="1">
      <alignment horizontal="right" vertical="center" wrapText="1"/>
    </xf>
    <xf numFmtId="41" fontId="22" fillId="0" borderId="3" xfId="0" applyNumberFormat="1" applyFont="1" applyBorder="1" applyAlignment="1">
      <alignment horizontal="right" vertical="center" wrapText="1"/>
    </xf>
    <xf numFmtId="41" fontId="20" fillId="0" borderId="2" xfId="0" applyNumberFormat="1" applyFont="1" applyBorder="1" applyAlignment="1">
      <alignment horizontal="right" vertical="center" wrapText="1"/>
    </xf>
    <xf numFmtId="41" fontId="20" fillId="0" borderId="4" xfId="0" applyNumberFormat="1" applyFont="1" applyBorder="1" applyAlignment="1">
      <alignment horizontal="right" vertical="center" wrapText="1"/>
    </xf>
    <xf numFmtId="41" fontId="20" fillId="0" borderId="3" xfId="0" applyNumberFormat="1" applyFont="1" applyBorder="1" applyAlignment="1">
      <alignment horizontal="right" vertical="center" wrapText="1"/>
    </xf>
    <xf numFmtId="41" fontId="20" fillId="0" borderId="37" xfId="0" applyNumberFormat="1" applyFont="1" applyBorder="1" applyAlignment="1">
      <alignment horizontal="center" vertical="center"/>
    </xf>
    <xf numFmtId="41" fontId="20" fillId="0" borderId="38" xfId="0" applyNumberFormat="1" applyFont="1" applyBorder="1" applyAlignment="1">
      <alignment horizontal="center" vertical="center"/>
    </xf>
    <xf numFmtId="41" fontId="13" fillId="0" borderId="3" xfId="0" applyNumberFormat="1" applyFont="1" applyBorder="1" applyAlignment="1">
      <alignment horizontal="right" vertical="center" wrapText="1"/>
    </xf>
    <xf numFmtId="41" fontId="13" fillId="3" borderId="1" xfId="0" applyNumberFormat="1" applyFont="1" applyFill="1" applyBorder="1" applyAlignment="1">
      <alignment horizontal="right" vertical="center" wrapText="1"/>
    </xf>
    <xf numFmtId="41" fontId="20" fillId="0" borderId="1" xfId="1" applyFont="1" applyBorder="1" applyAlignment="1">
      <alignment horizontal="right" vertical="center"/>
    </xf>
    <xf numFmtId="41" fontId="20" fillId="0" borderId="39" xfId="0" applyNumberFormat="1" applyFont="1" applyBorder="1" applyAlignment="1">
      <alignment horizontal="right" vertical="center"/>
    </xf>
  </cellXfs>
  <cellStyles count="7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  <cellStyle name="표준 3" xfId="6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U119"/>
  <sheetViews>
    <sheetView view="pageBreakPreview" topLeftCell="A55" zoomScale="80" zoomScaleNormal="100" zoomScaleSheetLayoutView="80" workbookViewId="0">
      <selection activeCell="E116" sqref="E116"/>
    </sheetView>
  </sheetViews>
  <sheetFormatPr defaultRowHeight="16.5" x14ac:dyDescent="0.3"/>
  <cols>
    <col min="1" max="1" width="11.875" style="2" customWidth="1"/>
    <col min="2" max="2" width="14.75" style="2" customWidth="1"/>
    <col min="3" max="3" width="43.375" style="2" customWidth="1"/>
    <col min="4" max="4" width="13.25" style="2" customWidth="1"/>
    <col min="5" max="5" width="18" style="4" customWidth="1"/>
    <col min="6" max="6" width="5.625" style="2" bestFit="1" customWidth="1"/>
    <col min="7" max="7" width="32.875" style="1" hidden="1" customWidth="1"/>
    <col min="8" max="8" width="10.5" style="1" hidden="1" customWidth="1"/>
    <col min="9" max="9" width="12.125" style="1" hidden="1" customWidth="1"/>
    <col min="10" max="10" width="9" style="1" customWidth="1"/>
    <col min="11" max="11" width="11.5" style="1" bestFit="1" customWidth="1"/>
    <col min="12" max="12" width="13.375" style="1" bestFit="1" customWidth="1"/>
    <col min="13" max="13" width="10.5" style="1" bestFit="1" customWidth="1"/>
    <col min="14" max="16384" width="9" style="1"/>
  </cols>
  <sheetData>
    <row r="1" spans="1:9" customFormat="1" ht="45" customHeight="1" x14ac:dyDescent="0.3">
      <c r="A1" s="103" t="s">
        <v>134</v>
      </c>
      <c r="B1" s="103"/>
      <c r="C1" s="103"/>
      <c r="D1" s="103"/>
      <c r="E1" s="103"/>
      <c r="F1" s="103"/>
    </row>
    <row r="2" spans="1:9" ht="30" customHeight="1" x14ac:dyDescent="0.3">
      <c r="A2" s="15" t="s">
        <v>0</v>
      </c>
      <c r="B2" s="99" t="s">
        <v>15</v>
      </c>
      <c r="C2" s="99"/>
      <c r="D2" s="15" t="s">
        <v>1</v>
      </c>
      <c r="E2" s="93" t="s">
        <v>17</v>
      </c>
      <c r="F2" s="94"/>
    </row>
    <row r="3" spans="1:9" ht="36" customHeight="1" x14ac:dyDescent="0.3">
      <c r="A3" s="97" t="s">
        <v>2</v>
      </c>
      <c r="B3" s="97"/>
      <c r="C3" s="97"/>
      <c r="D3" s="97"/>
      <c r="E3" s="97"/>
      <c r="F3" s="21"/>
    </row>
    <row r="4" spans="1:9" ht="30" customHeight="1" x14ac:dyDescent="0.3">
      <c r="A4" s="15" t="s">
        <v>3</v>
      </c>
      <c r="B4" s="15" t="s">
        <v>4</v>
      </c>
      <c r="C4" s="104" t="s">
        <v>5</v>
      </c>
      <c r="D4" s="105"/>
      <c r="E4" s="15" t="s">
        <v>20</v>
      </c>
      <c r="F4" s="15" t="s">
        <v>7</v>
      </c>
    </row>
    <row r="5" spans="1:9" ht="30" customHeight="1" x14ac:dyDescent="0.3">
      <c r="A5" s="95" t="s">
        <v>16</v>
      </c>
      <c r="B5" s="95"/>
      <c r="C5" s="93"/>
      <c r="D5" s="94"/>
      <c r="E5" s="82">
        <f>SUM(E6:E57)</f>
        <v>24355621</v>
      </c>
      <c r="F5" s="16"/>
      <c r="G5" s="1">
        <v>9690795</v>
      </c>
      <c r="H5" s="8">
        <f>E5-G5</f>
        <v>14664826</v>
      </c>
    </row>
    <row r="6" spans="1:9" ht="30" customHeight="1" x14ac:dyDescent="0.3">
      <c r="A6" s="21">
        <v>1</v>
      </c>
      <c r="B6" s="83">
        <v>45901</v>
      </c>
      <c r="C6" s="93" t="str">
        <f>G6</f>
        <v>카드수익금 입급(개인고객)</v>
      </c>
      <c r="D6" s="94"/>
      <c r="E6" s="84">
        <v>52000</v>
      </c>
      <c r="F6" s="16"/>
      <c r="G6" s="12" t="s">
        <v>66</v>
      </c>
      <c r="H6" s="13">
        <v>27000</v>
      </c>
      <c r="I6" s="14">
        <f>E6-H6</f>
        <v>25000</v>
      </c>
    </row>
    <row r="7" spans="1:9" ht="30" customHeight="1" x14ac:dyDescent="0.3">
      <c r="A7" s="21">
        <v>2</v>
      </c>
      <c r="B7" s="83">
        <v>45903</v>
      </c>
      <c r="C7" s="93" t="str">
        <f t="shared" ref="C7:C55" si="0">G7</f>
        <v>장단콩웰빙마루로컬푸드</v>
      </c>
      <c r="D7" s="94"/>
      <c r="E7" s="84">
        <v>151300</v>
      </c>
      <c r="F7" s="16"/>
      <c r="G7" s="12" t="s">
        <v>67</v>
      </c>
      <c r="H7" s="13">
        <v>12750</v>
      </c>
      <c r="I7" s="14">
        <f t="shared" ref="I7:I20" si="1">E7-H7</f>
        <v>138550</v>
      </c>
    </row>
    <row r="8" spans="1:9" ht="30" customHeight="1" x14ac:dyDescent="0.3">
      <c r="A8" s="21">
        <v>3</v>
      </c>
      <c r="B8" s="83">
        <v>45908</v>
      </c>
      <c r="C8" s="93" t="str">
        <f t="shared" si="0"/>
        <v>카드수익금 입급(개인고객)</v>
      </c>
      <c r="D8" s="94"/>
      <c r="E8" s="84">
        <v>19000</v>
      </c>
      <c r="F8" s="16"/>
      <c r="G8" s="12" t="s">
        <v>66</v>
      </c>
      <c r="H8" s="13">
        <v>64000</v>
      </c>
      <c r="I8" s="14">
        <f t="shared" si="1"/>
        <v>-45000</v>
      </c>
    </row>
    <row r="9" spans="1:9" ht="30" customHeight="1" x14ac:dyDescent="0.3">
      <c r="A9" s="21">
        <v>4</v>
      </c>
      <c r="B9" s="83">
        <v>45909</v>
      </c>
      <c r="C9" s="93" t="str">
        <f t="shared" si="0"/>
        <v>장단콩웰빙마루로컬푸드</v>
      </c>
      <c r="D9" s="94"/>
      <c r="E9" s="84">
        <v>12750</v>
      </c>
      <c r="F9" s="16"/>
      <c r="G9" s="12" t="s">
        <v>67</v>
      </c>
      <c r="H9" s="13">
        <v>25000</v>
      </c>
      <c r="I9" s="14">
        <f t="shared" si="1"/>
        <v>-12250</v>
      </c>
    </row>
    <row r="10" spans="1:9" ht="30" customHeight="1" x14ac:dyDescent="0.3">
      <c r="A10" s="21">
        <v>5</v>
      </c>
      <c r="B10" s="83">
        <v>45910</v>
      </c>
      <c r="C10" s="93" t="str">
        <f t="shared" si="0"/>
        <v>현금수익금 입급(개인고객)</v>
      </c>
      <c r="D10" s="94"/>
      <c r="E10" s="84">
        <v>91000</v>
      </c>
      <c r="F10" s="16"/>
      <c r="G10" s="12" t="s">
        <v>65</v>
      </c>
      <c r="H10" s="13">
        <v>28050</v>
      </c>
      <c r="I10" s="14">
        <f t="shared" si="1"/>
        <v>62950</v>
      </c>
    </row>
    <row r="11" spans="1:9" ht="30" customHeight="1" x14ac:dyDescent="0.3">
      <c r="A11" s="21">
        <v>6</v>
      </c>
      <c r="B11" s="83">
        <v>45910</v>
      </c>
      <c r="C11" s="93" t="str">
        <f t="shared" si="0"/>
        <v>현금수익금 입급(개인고객)</v>
      </c>
      <c r="D11" s="94"/>
      <c r="E11" s="84">
        <v>27000</v>
      </c>
      <c r="F11" s="16"/>
      <c r="G11" s="12" t="s">
        <v>65</v>
      </c>
      <c r="H11" s="13">
        <v>15225</v>
      </c>
      <c r="I11" s="14">
        <f t="shared" si="1"/>
        <v>11775</v>
      </c>
    </row>
    <row r="12" spans="1:9" ht="30" customHeight="1" x14ac:dyDescent="0.3">
      <c r="A12" s="21">
        <v>7</v>
      </c>
      <c r="B12" s="83">
        <v>45911</v>
      </c>
      <c r="C12" s="93" t="str">
        <f t="shared" si="0"/>
        <v>카드수익금 입급(개인고객)</v>
      </c>
      <c r="D12" s="94"/>
      <c r="E12" s="84">
        <v>19000</v>
      </c>
      <c r="F12" s="16"/>
      <c r="G12" s="12" t="s">
        <v>66</v>
      </c>
      <c r="H12" s="13">
        <v>67500</v>
      </c>
      <c r="I12" s="14">
        <f t="shared" si="1"/>
        <v>-48500</v>
      </c>
    </row>
    <row r="13" spans="1:9" ht="30" customHeight="1" x14ac:dyDescent="0.3">
      <c r="A13" s="21">
        <v>8</v>
      </c>
      <c r="B13" s="83">
        <v>45915</v>
      </c>
      <c r="C13" s="93" t="str">
        <f t="shared" si="0"/>
        <v>카드수익금 입급(개인고객)</v>
      </c>
      <c r="D13" s="94"/>
      <c r="E13" s="84">
        <v>13000</v>
      </c>
      <c r="F13" s="16"/>
      <c r="G13" s="12" t="s">
        <v>66</v>
      </c>
      <c r="H13" s="13">
        <v>115600</v>
      </c>
      <c r="I13" s="14">
        <f t="shared" si="1"/>
        <v>-102600</v>
      </c>
    </row>
    <row r="14" spans="1:9" ht="30" customHeight="1" x14ac:dyDescent="0.3">
      <c r="A14" s="21">
        <v>9</v>
      </c>
      <c r="B14" s="83">
        <v>45915</v>
      </c>
      <c r="C14" s="93" t="str">
        <f t="shared" si="0"/>
        <v>카드수익금 입급(개인고객)</v>
      </c>
      <c r="D14" s="94"/>
      <c r="E14" s="84">
        <v>99000</v>
      </c>
      <c r="F14" s="16"/>
      <c r="G14" s="12" t="s">
        <v>66</v>
      </c>
      <c r="H14" s="13">
        <v>49875</v>
      </c>
      <c r="I14" s="14">
        <f t="shared" si="1"/>
        <v>49125</v>
      </c>
    </row>
    <row r="15" spans="1:9" ht="30" customHeight="1" x14ac:dyDescent="0.3">
      <c r="A15" s="21">
        <v>10</v>
      </c>
      <c r="B15" s="83">
        <v>45916</v>
      </c>
      <c r="C15" s="93" t="str">
        <f t="shared" si="0"/>
        <v>주식회사 아리 수익금 입급(세금계산서)</v>
      </c>
      <c r="D15" s="94"/>
      <c r="E15" s="84">
        <v>1300000</v>
      </c>
      <c r="F15" s="16"/>
      <c r="G15" s="12" t="s">
        <v>136</v>
      </c>
      <c r="H15" s="13">
        <v>69000</v>
      </c>
      <c r="I15" s="14">
        <f t="shared" si="1"/>
        <v>1231000</v>
      </c>
    </row>
    <row r="16" spans="1:9" ht="30" customHeight="1" x14ac:dyDescent="0.3">
      <c r="A16" s="21">
        <v>11</v>
      </c>
      <c r="B16" s="83">
        <v>45916</v>
      </c>
      <c r="C16" s="93" t="str">
        <f t="shared" si="0"/>
        <v>대한사회복지회 수익금 입금(세금계산서)</v>
      </c>
      <c r="D16" s="94"/>
      <c r="E16" s="84">
        <v>672000</v>
      </c>
      <c r="F16" s="16"/>
      <c r="G16" s="12" t="s">
        <v>137</v>
      </c>
      <c r="H16" s="13">
        <v>12000</v>
      </c>
      <c r="I16" s="14">
        <f t="shared" si="1"/>
        <v>660000</v>
      </c>
    </row>
    <row r="17" spans="1:9" ht="30" customHeight="1" x14ac:dyDescent="0.3">
      <c r="A17" s="21">
        <v>12</v>
      </c>
      <c r="B17" s="83">
        <v>45916</v>
      </c>
      <c r="C17" s="93" t="str">
        <f t="shared" si="0"/>
        <v>장단콩웰빙마루로컬푸드</v>
      </c>
      <c r="D17" s="94"/>
      <c r="E17" s="84">
        <v>219300</v>
      </c>
      <c r="F17" s="16"/>
      <c r="G17" s="12" t="s">
        <v>67</v>
      </c>
      <c r="H17" s="13">
        <v>19000</v>
      </c>
      <c r="I17" s="14">
        <f t="shared" si="1"/>
        <v>200300</v>
      </c>
    </row>
    <row r="18" spans="1:9" ht="30" customHeight="1" x14ac:dyDescent="0.3">
      <c r="A18" s="21">
        <v>13</v>
      </c>
      <c r="B18" s="83">
        <v>45917</v>
      </c>
      <c r="C18" s="93" t="str">
        <f t="shared" si="0"/>
        <v>쿠팡페이주식회사</v>
      </c>
      <c r="D18" s="94"/>
      <c r="E18" s="84">
        <v>3</v>
      </c>
      <c r="F18" s="16"/>
      <c r="G18" s="12" t="s">
        <v>138</v>
      </c>
      <c r="H18" s="13">
        <v>45199</v>
      </c>
      <c r="I18" s="14">
        <f t="shared" si="1"/>
        <v>-45196</v>
      </c>
    </row>
    <row r="19" spans="1:9" ht="30" customHeight="1" x14ac:dyDescent="0.3">
      <c r="A19" s="21">
        <v>14</v>
      </c>
      <c r="B19" s="83">
        <v>45919</v>
      </c>
      <c r="C19" s="93" t="str">
        <f t="shared" si="0"/>
        <v>네이버스마트스토어</v>
      </c>
      <c r="D19" s="94"/>
      <c r="E19" s="84">
        <v>35802</v>
      </c>
      <c r="F19" s="16"/>
      <c r="G19" s="12" t="s">
        <v>139</v>
      </c>
      <c r="H19" s="13">
        <v>22501</v>
      </c>
      <c r="I19" s="14">
        <f t="shared" si="1"/>
        <v>13301</v>
      </c>
    </row>
    <row r="20" spans="1:9" ht="30" customHeight="1" x14ac:dyDescent="0.3">
      <c r="A20" s="21">
        <v>15</v>
      </c>
      <c r="B20" s="83">
        <v>45919</v>
      </c>
      <c r="C20" s="93" t="str">
        <f t="shared" si="0"/>
        <v>고양시새마을회 수익금 입금</v>
      </c>
      <c r="D20" s="94"/>
      <c r="E20" s="84">
        <v>102000</v>
      </c>
      <c r="F20" s="16"/>
      <c r="G20" s="12" t="s">
        <v>140</v>
      </c>
      <c r="H20" s="13">
        <v>248200</v>
      </c>
      <c r="I20" s="14">
        <f t="shared" si="1"/>
        <v>-146200</v>
      </c>
    </row>
    <row r="21" spans="1:9" ht="30" customHeight="1" x14ac:dyDescent="0.3">
      <c r="A21" s="21">
        <v>16</v>
      </c>
      <c r="B21" s="83">
        <v>45919</v>
      </c>
      <c r="C21" s="93" t="str">
        <f t="shared" si="0"/>
        <v>마켓경기 7월 정산금</v>
      </c>
      <c r="D21" s="94"/>
      <c r="E21" s="84">
        <v>65914</v>
      </c>
      <c r="F21" s="16"/>
      <c r="G21" s="12" t="s">
        <v>141</v>
      </c>
      <c r="H21" s="13">
        <v>27000</v>
      </c>
    </row>
    <row r="22" spans="1:9" ht="30" customHeight="1" x14ac:dyDescent="0.3">
      <c r="A22" s="21">
        <v>17</v>
      </c>
      <c r="B22" s="83">
        <v>45922</v>
      </c>
      <c r="C22" s="93" t="str">
        <f t="shared" si="0"/>
        <v>마켓경기 7월 정산금</v>
      </c>
      <c r="D22" s="94"/>
      <c r="E22" s="84">
        <v>5700</v>
      </c>
      <c r="F22" s="16"/>
      <c r="G22" s="12" t="s">
        <v>141</v>
      </c>
      <c r="H22" s="13">
        <v>32000</v>
      </c>
    </row>
    <row r="23" spans="1:9" ht="30" customHeight="1" x14ac:dyDescent="0.3">
      <c r="A23" s="21">
        <v>18</v>
      </c>
      <c r="B23" s="83">
        <v>45923</v>
      </c>
      <c r="C23" s="93" t="str">
        <f t="shared" si="0"/>
        <v>카드수익금 입급(개인고객)</v>
      </c>
      <c r="D23" s="94"/>
      <c r="E23" s="85">
        <v>12000</v>
      </c>
      <c r="F23" s="16"/>
      <c r="G23" s="12" t="s">
        <v>66</v>
      </c>
      <c r="H23" s="13">
        <v>11000</v>
      </c>
    </row>
    <row r="24" spans="1:9" ht="30" customHeight="1" x14ac:dyDescent="0.3">
      <c r="A24" s="21">
        <v>19</v>
      </c>
      <c r="B24" s="83">
        <v>45923</v>
      </c>
      <c r="C24" s="93" t="str">
        <f t="shared" si="0"/>
        <v>카드수익금 입급(개인고객)</v>
      </c>
      <c r="D24" s="94"/>
      <c r="E24" s="85">
        <v>189000</v>
      </c>
      <c r="F24" s="16"/>
      <c r="G24" s="12" t="s">
        <v>66</v>
      </c>
      <c r="H24" s="13">
        <v>52000</v>
      </c>
    </row>
    <row r="25" spans="1:9" ht="30" customHeight="1" x14ac:dyDescent="0.3">
      <c r="A25" s="21">
        <v>20</v>
      </c>
      <c r="B25" s="83">
        <v>45923</v>
      </c>
      <c r="C25" s="93" t="str">
        <f>G25</f>
        <v>장단콩웰빙마루로컬푸드</v>
      </c>
      <c r="D25" s="94"/>
      <c r="E25" s="85">
        <v>138550</v>
      </c>
      <c r="F25" s="16"/>
      <c r="G25" s="12" t="s">
        <v>67</v>
      </c>
      <c r="H25" s="13">
        <v>84000</v>
      </c>
    </row>
    <row r="26" spans="1:9" ht="30" customHeight="1" x14ac:dyDescent="0.3">
      <c r="A26" s="21">
        <v>21</v>
      </c>
      <c r="B26" s="83">
        <v>45924</v>
      </c>
      <c r="C26" s="93" t="str">
        <f t="shared" si="0"/>
        <v>카드수익금 입급(개인고객)</v>
      </c>
      <c r="D26" s="94"/>
      <c r="E26" s="85">
        <v>33000</v>
      </c>
      <c r="F26" s="16"/>
      <c r="G26" s="12" t="s">
        <v>66</v>
      </c>
      <c r="H26" s="13">
        <v>2240600</v>
      </c>
      <c r="I26" s="14">
        <f>SUM(E26:E28)</f>
        <v>57000</v>
      </c>
    </row>
    <row r="27" spans="1:9" ht="30" customHeight="1" x14ac:dyDescent="0.3">
      <c r="A27" s="21">
        <v>22</v>
      </c>
      <c r="B27" s="83">
        <v>45925</v>
      </c>
      <c r="C27" s="93" t="str">
        <f t="shared" si="0"/>
        <v>카드수익금 입급(개인고객)</v>
      </c>
      <c r="D27" s="94"/>
      <c r="E27" s="85">
        <v>12000</v>
      </c>
      <c r="F27" s="16"/>
      <c r="G27" s="12" t="s">
        <v>66</v>
      </c>
    </row>
    <row r="28" spans="1:9" ht="30" customHeight="1" x14ac:dyDescent="0.3">
      <c r="A28" s="21">
        <v>23</v>
      </c>
      <c r="B28" s="83">
        <v>45925</v>
      </c>
      <c r="C28" s="93" t="str">
        <f t="shared" si="0"/>
        <v>개인고객</v>
      </c>
      <c r="D28" s="94"/>
      <c r="E28" s="85">
        <v>12000</v>
      </c>
      <c r="F28" s="16"/>
      <c r="G28" s="12" t="s">
        <v>142</v>
      </c>
    </row>
    <row r="29" spans="1:9" ht="30" customHeight="1" x14ac:dyDescent="0.3">
      <c r="A29" s="21">
        <v>24</v>
      </c>
      <c r="B29" s="83">
        <v>45925</v>
      </c>
      <c r="C29" s="93" t="str">
        <f t="shared" si="0"/>
        <v>경기도주식회사 착착착</v>
      </c>
      <c r="D29" s="94"/>
      <c r="E29" s="85">
        <v>1208000</v>
      </c>
      <c r="F29" s="16"/>
      <c r="G29" s="12" t="s">
        <v>143</v>
      </c>
      <c r="H29" s="13">
        <v>882300</v>
      </c>
    </row>
    <row r="30" spans="1:9" ht="30" customHeight="1" x14ac:dyDescent="0.3">
      <c r="A30" s="21">
        <v>25</v>
      </c>
      <c r="B30" s="83">
        <v>45929</v>
      </c>
      <c r="C30" s="93" t="str">
        <f t="shared" si="0"/>
        <v>카드수익금 입급(개인고객)</v>
      </c>
      <c r="D30" s="94"/>
      <c r="E30" s="85">
        <v>32000</v>
      </c>
      <c r="F30" s="16"/>
      <c r="G30" s="12" t="s">
        <v>66</v>
      </c>
      <c r="H30" s="13">
        <v>367200</v>
      </c>
    </row>
    <row r="31" spans="1:9" ht="30" customHeight="1" x14ac:dyDescent="0.3">
      <c r="A31" s="21">
        <v>26</v>
      </c>
      <c r="B31" s="83">
        <v>45929</v>
      </c>
      <c r="C31" s="93" t="str">
        <f t="shared" si="0"/>
        <v>카드수익금 입급(개인고객)</v>
      </c>
      <c r="D31" s="94"/>
      <c r="E31" s="85">
        <v>148000</v>
      </c>
      <c r="F31" s="16"/>
      <c r="G31" s="12" t="s">
        <v>66</v>
      </c>
      <c r="H31" s="13">
        <v>4964695</v>
      </c>
      <c r="I31" s="14">
        <f>SUM(E31:E57)</f>
        <v>19834302</v>
      </c>
    </row>
    <row r="32" spans="1:9" ht="30" customHeight="1" x14ac:dyDescent="0.3">
      <c r="A32" s="21">
        <v>27</v>
      </c>
      <c r="B32" s="83">
        <v>45929</v>
      </c>
      <c r="C32" s="93" t="str">
        <f t="shared" si="0"/>
        <v>고양시니어클럽(민간취업알선)</v>
      </c>
      <c r="D32" s="94"/>
      <c r="E32" s="85">
        <v>750000</v>
      </c>
      <c r="F32" s="16"/>
      <c r="G32" s="12" t="s">
        <v>144</v>
      </c>
    </row>
    <row r="33" spans="1:13" ht="30" customHeight="1" x14ac:dyDescent="0.3">
      <c r="A33" s="21">
        <v>28</v>
      </c>
      <c r="B33" s="83">
        <v>45929</v>
      </c>
      <c r="C33" s="93" t="str">
        <f t="shared" si="0"/>
        <v>고양시니어클럽(취업지원)</v>
      </c>
      <c r="D33" s="94"/>
      <c r="E33" s="85">
        <v>750000</v>
      </c>
      <c r="F33" s="16"/>
      <c r="G33" s="12" t="s">
        <v>145</v>
      </c>
    </row>
    <row r="34" spans="1:13" ht="30" customHeight="1" x14ac:dyDescent="0.3">
      <c r="A34" s="21">
        <v>29</v>
      </c>
      <c r="B34" s="83">
        <v>45929</v>
      </c>
      <c r="C34" s="93" t="str">
        <f t="shared" si="0"/>
        <v>개인고객(현금영수증)</v>
      </c>
      <c r="D34" s="94"/>
      <c r="E34" s="85">
        <v>132000</v>
      </c>
      <c r="F34" s="16"/>
      <c r="G34" s="12" t="s">
        <v>146</v>
      </c>
    </row>
    <row r="35" spans="1:13" ht="30" customHeight="1" x14ac:dyDescent="0.3">
      <c r="A35" s="21">
        <v>30</v>
      </c>
      <c r="B35" s="83">
        <v>45930</v>
      </c>
      <c r="C35" s="93" t="str">
        <f t="shared" si="0"/>
        <v>지도농협 로컬푸드 무원지점</v>
      </c>
      <c r="D35" s="94"/>
      <c r="E35" s="85">
        <v>1088000</v>
      </c>
      <c r="F35" s="16"/>
      <c r="G35" s="12" t="s">
        <v>47</v>
      </c>
    </row>
    <row r="36" spans="1:13" ht="30" customHeight="1" x14ac:dyDescent="0.3">
      <c r="A36" s="21">
        <v>31</v>
      </c>
      <c r="B36" s="83">
        <v>45930</v>
      </c>
      <c r="C36" s="93" t="str">
        <f t="shared" si="0"/>
        <v>지도농협 로컬푸드 화정지점</v>
      </c>
      <c r="D36" s="94"/>
      <c r="E36" s="85">
        <v>457300</v>
      </c>
      <c r="F36" s="16"/>
      <c r="G36" s="12" t="s">
        <v>48</v>
      </c>
    </row>
    <row r="37" spans="1:13" ht="30" customHeight="1" x14ac:dyDescent="0.3">
      <c r="A37" s="21">
        <v>32</v>
      </c>
      <c r="B37" s="83">
        <v>45930</v>
      </c>
      <c r="C37" s="93" t="str">
        <f t="shared" ref="C37:C54" si="2">G37</f>
        <v>지도농협 로컬푸드 화수점</v>
      </c>
      <c r="D37" s="94"/>
      <c r="E37" s="85">
        <v>1360000</v>
      </c>
      <c r="F37" s="16"/>
      <c r="G37" s="12" t="s">
        <v>49</v>
      </c>
    </row>
    <row r="38" spans="1:13" ht="30" customHeight="1" x14ac:dyDescent="0.3">
      <c r="A38" s="21">
        <v>33</v>
      </c>
      <c r="B38" s="83">
        <v>45930</v>
      </c>
      <c r="C38" s="93" t="str">
        <f t="shared" si="2"/>
        <v>송포농협 로컬푸드</v>
      </c>
      <c r="D38" s="94"/>
      <c r="E38" s="85">
        <v>1626078</v>
      </c>
      <c r="F38" s="16"/>
      <c r="G38" s="12" t="s">
        <v>50</v>
      </c>
      <c r="K38" s="14" t="e">
        <f>E38-#REF!</f>
        <v>#REF!</v>
      </c>
    </row>
    <row r="39" spans="1:13" ht="30" customHeight="1" x14ac:dyDescent="0.3">
      <c r="A39" s="21">
        <v>34</v>
      </c>
      <c r="B39" s="83">
        <v>45930</v>
      </c>
      <c r="C39" s="93" t="str">
        <f t="shared" ref="C39:C48" si="3">G39</f>
        <v>조리농협 로컬푸드</v>
      </c>
      <c r="D39" s="94"/>
      <c r="E39" s="85">
        <v>612946</v>
      </c>
      <c r="F39" s="16"/>
      <c r="G39" s="12" t="s">
        <v>51</v>
      </c>
    </row>
    <row r="40" spans="1:13" ht="30" customHeight="1" x14ac:dyDescent="0.3">
      <c r="A40" s="21">
        <v>35</v>
      </c>
      <c r="B40" s="83">
        <v>45930</v>
      </c>
      <c r="C40" s="93" t="str">
        <f t="shared" si="3"/>
        <v>신도농협 효자점</v>
      </c>
      <c r="D40" s="94"/>
      <c r="E40" s="85">
        <v>1012350</v>
      </c>
      <c r="F40" s="16"/>
      <c r="G40" s="12" t="s">
        <v>78</v>
      </c>
    </row>
    <row r="41" spans="1:13" ht="30" customHeight="1" x14ac:dyDescent="0.3">
      <c r="A41" s="21">
        <v>36</v>
      </c>
      <c r="B41" s="83">
        <v>45930</v>
      </c>
      <c r="C41" s="93" t="str">
        <f t="shared" si="3"/>
        <v>벽제농협 로컬푸드</v>
      </c>
      <c r="D41" s="94"/>
      <c r="E41" s="85">
        <v>598400</v>
      </c>
      <c r="F41" s="16"/>
      <c r="G41" s="12" t="s">
        <v>52</v>
      </c>
    </row>
    <row r="42" spans="1:13" ht="30" customHeight="1" x14ac:dyDescent="0.3">
      <c r="A42" s="21">
        <v>37</v>
      </c>
      <c r="B42" s="83">
        <v>45930</v>
      </c>
      <c r="C42" s="93" t="str">
        <f t="shared" si="3"/>
        <v>풍산점(1호점)</v>
      </c>
      <c r="D42" s="94"/>
      <c r="E42" s="85">
        <v>1691500</v>
      </c>
      <c r="F42" s="16"/>
      <c r="G42" s="12" t="s">
        <v>53</v>
      </c>
      <c r="K42" s="14"/>
      <c r="L42" s="14"/>
    </row>
    <row r="43" spans="1:13" ht="30" customHeight="1" x14ac:dyDescent="0.3">
      <c r="A43" s="21">
        <v>38</v>
      </c>
      <c r="B43" s="83">
        <v>45930</v>
      </c>
      <c r="C43" s="93" t="str">
        <f t="shared" si="3"/>
        <v>원당(성사)</v>
      </c>
      <c r="D43" s="94"/>
      <c r="E43" s="85">
        <v>2397000</v>
      </c>
      <c r="F43" s="16"/>
      <c r="G43" s="12" t="s">
        <v>54</v>
      </c>
    </row>
    <row r="44" spans="1:13" ht="30" customHeight="1" x14ac:dyDescent="0.3">
      <c r="A44" s="21">
        <v>39</v>
      </c>
      <c r="B44" s="83">
        <v>45930</v>
      </c>
      <c r="C44" s="93" t="str">
        <f t="shared" si="3"/>
        <v>원당역점</v>
      </c>
      <c r="D44" s="94"/>
      <c r="E44" s="85">
        <v>819400</v>
      </c>
      <c r="F44" s="16"/>
      <c r="G44" s="12" t="s">
        <v>62</v>
      </c>
    </row>
    <row r="45" spans="1:13" ht="30" customHeight="1" x14ac:dyDescent="0.3">
      <c r="A45" s="21">
        <v>40</v>
      </c>
      <c r="B45" s="83">
        <v>45930</v>
      </c>
      <c r="C45" s="93" t="str">
        <f t="shared" si="3"/>
        <v>일산농협본점(2호점)</v>
      </c>
      <c r="D45" s="94"/>
      <c r="E45" s="85">
        <v>901850</v>
      </c>
      <c r="F45" s="16"/>
      <c r="G45" s="12" t="s">
        <v>55</v>
      </c>
      <c r="K45" s="8"/>
      <c r="L45" s="14"/>
      <c r="M45" s="14"/>
    </row>
    <row r="46" spans="1:13" ht="30" customHeight="1" x14ac:dyDescent="0.3">
      <c r="A46" s="21">
        <v>41</v>
      </c>
      <c r="B46" s="83">
        <v>45930</v>
      </c>
      <c r="C46" s="93" t="str">
        <f t="shared" si="3"/>
        <v>장항점(3호점APC)</v>
      </c>
      <c r="D46" s="94"/>
      <c r="E46" s="85">
        <v>1826650</v>
      </c>
      <c r="F46" s="16"/>
      <c r="G46" s="12" t="s">
        <v>56</v>
      </c>
    </row>
    <row r="47" spans="1:13" ht="30" customHeight="1" x14ac:dyDescent="0.3">
      <c r="A47" s="21">
        <v>42</v>
      </c>
      <c r="B47" s="83">
        <v>45930</v>
      </c>
      <c r="C47" s="93" t="str">
        <f t="shared" si="3"/>
        <v>킨텍스역점(4호점)</v>
      </c>
      <c r="D47" s="94"/>
      <c r="E47" s="85">
        <v>436900</v>
      </c>
      <c r="F47" s="16"/>
      <c r="G47" s="12" t="s">
        <v>57</v>
      </c>
    </row>
    <row r="48" spans="1:13" ht="30" customHeight="1" x14ac:dyDescent="0.3">
      <c r="A48" s="21">
        <v>43</v>
      </c>
      <c r="B48" s="83">
        <v>45930</v>
      </c>
      <c r="C48" s="93" t="str">
        <f t="shared" si="3"/>
        <v>자유점</v>
      </c>
      <c r="D48" s="94"/>
      <c r="E48" s="85">
        <v>401767</v>
      </c>
      <c r="F48" s="16"/>
      <c r="G48" s="12" t="s">
        <v>58</v>
      </c>
    </row>
    <row r="49" spans="1:21" ht="30" customHeight="1" x14ac:dyDescent="0.3">
      <c r="A49" s="21">
        <v>44</v>
      </c>
      <c r="B49" s="83">
        <v>45930</v>
      </c>
      <c r="C49" s="93" t="str">
        <f t="shared" si="2"/>
        <v>고양축산농협</v>
      </c>
      <c r="D49" s="94"/>
      <c r="E49" s="85">
        <v>493850</v>
      </c>
      <c r="F49" s="16"/>
      <c r="G49" s="12" t="s">
        <v>59</v>
      </c>
    </row>
    <row r="50" spans="1:21" ht="30" customHeight="1" x14ac:dyDescent="0.3">
      <c r="A50" s="21">
        <v>45</v>
      </c>
      <c r="B50" s="83">
        <v>45930</v>
      </c>
      <c r="C50" s="93" t="str">
        <f t="shared" si="2"/>
        <v>대화 하나로</v>
      </c>
      <c r="D50" s="94"/>
      <c r="E50" s="85">
        <v>135290</v>
      </c>
      <c r="F50" s="16"/>
      <c r="G50" s="12" t="s">
        <v>60</v>
      </c>
    </row>
    <row r="51" spans="1:21" ht="30" customHeight="1" x14ac:dyDescent="0.3">
      <c r="A51" s="21">
        <v>46</v>
      </c>
      <c r="B51" s="83">
        <v>45930</v>
      </c>
      <c r="C51" s="93" t="str">
        <f t="shared" si="2"/>
        <v>금촌로컬</v>
      </c>
      <c r="D51" s="94"/>
      <c r="E51" s="85">
        <v>461573</v>
      </c>
      <c r="F51" s="16"/>
      <c r="G51" s="12" t="s">
        <v>61</v>
      </c>
    </row>
    <row r="52" spans="1:21" ht="30" customHeight="1" x14ac:dyDescent="0.3">
      <c r="A52" s="21">
        <v>47</v>
      </c>
      <c r="B52" s="83">
        <v>45930</v>
      </c>
      <c r="C52" s="93" t="s">
        <v>212</v>
      </c>
      <c r="D52" s="94"/>
      <c r="E52" s="85">
        <v>690717</v>
      </c>
      <c r="F52" s="16"/>
      <c r="G52" s="12"/>
    </row>
    <row r="53" spans="1:21" ht="30" customHeight="1" x14ac:dyDescent="0.3">
      <c r="A53" s="21">
        <v>48</v>
      </c>
      <c r="B53" s="83">
        <v>45930</v>
      </c>
      <c r="C53" s="93" t="s">
        <v>211</v>
      </c>
      <c r="D53" s="94"/>
      <c r="E53" s="85">
        <v>24000</v>
      </c>
      <c r="F53" s="16"/>
      <c r="G53" s="12"/>
    </row>
    <row r="54" spans="1:21" ht="30" customHeight="1" x14ac:dyDescent="0.3">
      <c r="A54" s="21">
        <v>49</v>
      </c>
      <c r="B54" s="83">
        <v>45930</v>
      </c>
      <c r="C54" s="93" t="str">
        <f t="shared" si="2"/>
        <v>사회복지법인대한사회</v>
      </c>
      <c r="D54" s="94"/>
      <c r="E54" s="85">
        <v>480000</v>
      </c>
      <c r="F54" s="16"/>
      <c r="G54" s="12" t="s">
        <v>135</v>
      </c>
    </row>
    <row r="55" spans="1:21" ht="30" customHeight="1" x14ac:dyDescent="0.3">
      <c r="A55" s="21">
        <v>50</v>
      </c>
      <c r="B55" s="83">
        <v>45930</v>
      </c>
      <c r="C55" s="93" t="str">
        <f t="shared" si="0"/>
        <v>개인고객</v>
      </c>
      <c r="D55" s="94"/>
      <c r="E55" s="85">
        <v>420000</v>
      </c>
      <c r="F55" s="16"/>
      <c r="G55" s="12" t="s">
        <v>142</v>
      </c>
    </row>
    <row r="56" spans="1:21" ht="30" customHeight="1" x14ac:dyDescent="0.3">
      <c r="A56" s="21">
        <v>51</v>
      </c>
      <c r="B56" s="83">
        <v>45930</v>
      </c>
      <c r="C56" s="93" t="s">
        <v>217</v>
      </c>
      <c r="D56" s="94"/>
      <c r="E56" s="85">
        <v>72250</v>
      </c>
      <c r="F56" s="16"/>
      <c r="G56" s="12"/>
    </row>
    <row r="57" spans="1:21" ht="30" customHeight="1" x14ac:dyDescent="0.3">
      <c r="A57" s="21">
        <v>52</v>
      </c>
      <c r="B57" s="83">
        <v>45930</v>
      </c>
      <c r="C57" s="93" t="s">
        <v>218</v>
      </c>
      <c r="D57" s="94"/>
      <c r="E57" s="85">
        <v>46481</v>
      </c>
      <c r="F57" s="16"/>
      <c r="G57" s="12" t="s">
        <v>67</v>
      </c>
    </row>
    <row r="58" spans="1:21" ht="30" customHeight="1" x14ac:dyDescent="0.3">
      <c r="A58" s="97" t="s">
        <v>18</v>
      </c>
      <c r="B58" s="97"/>
      <c r="C58" s="97"/>
      <c r="D58" s="97"/>
      <c r="E58" s="97"/>
      <c r="F58" s="97"/>
    </row>
    <row r="59" spans="1:21" ht="30" customHeight="1" x14ac:dyDescent="0.3">
      <c r="A59" s="95" t="s">
        <v>8</v>
      </c>
      <c r="B59" s="95"/>
      <c r="C59" s="15" t="s">
        <v>9</v>
      </c>
      <c r="D59" s="15" t="s">
        <v>4</v>
      </c>
      <c r="E59" s="15" t="s">
        <v>6</v>
      </c>
      <c r="F59" s="15" t="s">
        <v>7</v>
      </c>
    </row>
    <row r="60" spans="1:21" ht="30" customHeight="1" x14ac:dyDescent="0.3">
      <c r="A60" s="95" t="s">
        <v>10</v>
      </c>
      <c r="B60" s="95"/>
      <c r="C60" s="98">
        <f>C63+C69+C71+C73+C117</f>
        <v>37236472</v>
      </c>
      <c r="D60" s="99"/>
      <c r="E60" s="99"/>
      <c r="F60" s="16"/>
    </row>
    <row r="61" spans="1:21" ht="30" customHeight="1" x14ac:dyDescent="0.3">
      <c r="A61" s="95" t="s">
        <v>13</v>
      </c>
      <c r="B61" s="15">
        <v>1</v>
      </c>
      <c r="C61" s="77" t="s">
        <v>19</v>
      </c>
      <c r="D61" s="86">
        <v>45932</v>
      </c>
      <c r="E61" s="78">
        <v>8480000</v>
      </c>
      <c r="F61" s="16"/>
      <c r="U61" s="2"/>
    </row>
    <row r="62" spans="1:21" ht="30" customHeight="1" x14ac:dyDescent="0.3">
      <c r="A62" s="95"/>
      <c r="B62" s="15"/>
      <c r="C62" s="77"/>
      <c r="D62" s="86"/>
      <c r="E62" s="78"/>
      <c r="F62" s="16"/>
    </row>
    <row r="63" spans="1:21" ht="30" customHeight="1" x14ac:dyDescent="0.3">
      <c r="A63" s="95"/>
      <c r="B63" s="15" t="s">
        <v>11</v>
      </c>
      <c r="C63" s="100">
        <f>SUM(E61:E62)</f>
        <v>8480000</v>
      </c>
      <c r="D63" s="100"/>
      <c r="E63" s="100"/>
      <c r="F63" s="16"/>
    </row>
    <row r="64" spans="1:21" ht="30" customHeight="1" x14ac:dyDescent="0.3">
      <c r="A64" s="95" t="s">
        <v>14</v>
      </c>
      <c r="B64" s="15">
        <v>1</v>
      </c>
      <c r="C64" s="25" t="s">
        <v>148</v>
      </c>
      <c r="D64" s="35">
        <v>45909</v>
      </c>
      <c r="E64" s="36">
        <v>11550000</v>
      </c>
      <c r="F64" s="16"/>
    </row>
    <row r="65" spans="1:7" ht="30" customHeight="1" x14ac:dyDescent="0.3">
      <c r="A65" s="95"/>
      <c r="B65" s="15">
        <v>2</v>
      </c>
      <c r="C65" s="25" t="s">
        <v>149</v>
      </c>
      <c r="D65" s="35" t="s">
        <v>150</v>
      </c>
      <c r="E65" s="36">
        <v>638260</v>
      </c>
      <c r="F65" s="16"/>
    </row>
    <row r="66" spans="1:7" ht="30" customHeight="1" x14ac:dyDescent="0.3">
      <c r="A66" s="95"/>
      <c r="B66" s="15">
        <v>3</v>
      </c>
      <c r="C66" s="25" t="s">
        <v>151</v>
      </c>
      <c r="D66" s="35" t="s">
        <v>152</v>
      </c>
      <c r="E66" s="36">
        <v>1346640</v>
      </c>
      <c r="F66" s="16"/>
    </row>
    <row r="67" spans="1:7" ht="30" customHeight="1" x14ac:dyDescent="0.3">
      <c r="A67" s="95"/>
      <c r="B67" s="15">
        <v>4</v>
      </c>
      <c r="C67" s="25" t="s">
        <v>147</v>
      </c>
      <c r="D67" s="35" t="s">
        <v>153</v>
      </c>
      <c r="E67" s="36">
        <v>11850000</v>
      </c>
      <c r="F67" s="16"/>
    </row>
    <row r="68" spans="1:7" ht="30" customHeight="1" x14ac:dyDescent="0.3">
      <c r="A68" s="95"/>
      <c r="B68" s="15">
        <v>5</v>
      </c>
      <c r="C68" s="25" t="s">
        <v>154</v>
      </c>
      <c r="D68" s="35" t="s">
        <v>155</v>
      </c>
      <c r="E68" s="36">
        <v>454100</v>
      </c>
      <c r="F68" s="16"/>
    </row>
    <row r="69" spans="1:7" ht="30" customHeight="1" x14ac:dyDescent="0.3">
      <c r="A69" s="95"/>
      <c r="B69" s="15" t="s">
        <v>11</v>
      </c>
      <c r="C69" s="96">
        <f>SUM(E64:E68)</f>
        <v>25839000</v>
      </c>
      <c r="D69" s="96"/>
      <c r="E69" s="96"/>
      <c r="F69" s="16"/>
    </row>
    <row r="70" spans="1:7" ht="30" customHeight="1" x14ac:dyDescent="0.3">
      <c r="A70" s="95"/>
      <c r="B70" s="15"/>
      <c r="C70" s="25"/>
      <c r="D70" s="35"/>
      <c r="E70" s="36"/>
      <c r="F70" s="16"/>
    </row>
    <row r="71" spans="1:7" ht="30" customHeight="1" x14ac:dyDescent="0.3">
      <c r="A71" s="95"/>
      <c r="B71" s="15" t="s">
        <v>11</v>
      </c>
      <c r="C71" s="102">
        <f>SUM(E70:E70)</f>
        <v>0</v>
      </c>
      <c r="D71" s="102"/>
      <c r="E71" s="102"/>
      <c r="F71" s="16"/>
    </row>
    <row r="72" spans="1:7" ht="30" customHeight="1" x14ac:dyDescent="0.3">
      <c r="A72" s="95"/>
      <c r="B72" s="15"/>
      <c r="C72" s="25"/>
      <c r="D72" s="35"/>
      <c r="E72" s="36"/>
      <c r="F72" s="16"/>
    </row>
    <row r="73" spans="1:7" ht="30" customHeight="1" x14ac:dyDescent="0.3">
      <c r="A73" s="95"/>
      <c r="B73" s="15" t="s">
        <v>11</v>
      </c>
      <c r="C73" s="96">
        <f>SUM(E72:E72)</f>
        <v>0</v>
      </c>
      <c r="D73" s="96"/>
      <c r="E73" s="96"/>
      <c r="F73" s="16"/>
    </row>
    <row r="74" spans="1:7" ht="36" customHeight="1" x14ac:dyDescent="0.3">
      <c r="A74" s="95"/>
      <c r="B74" s="15">
        <v>1</v>
      </c>
      <c r="C74" s="25" t="s">
        <v>156</v>
      </c>
      <c r="D74" s="86" t="s">
        <v>157</v>
      </c>
      <c r="E74" s="36">
        <v>275000</v>
      </c>
      <c r="F74" s="16"/>
      <c r="G74" s="81" t="s">
        <v>79</v>
      </c>
    </row>
    <row r="75" spans="1:7" ht="36" customHeight="1" x14ac:dyDescent="0.3">
      <c r="A75" s="95"/>
      <c r="B75" s="15">
        <v>2</v>
      </c>
      <c r="C75" s="25" t="s">
        <v>158</v>
      </c>
      <c r="D75" s="86" t="s">
        <v>157</v>
      </c>
      <c r="E75" s="36">
        <v>754</v>
      </c>
      <c r="F75" s="16"/>
      <c r="G75" s="81"/>
    </row>
    <row r="76" spans="1:7" ht="36" customHeight="1" x14ac:dyDescent="0.3">
      <c r="A76" s="95"/>
      <c r="B76" s="15">
        <v>3</v>
      </c>
      <c r="C76" s="25" t="s">
        <v>159</v>
      </c>
      <c r="D76" s="86" t="s">
        <v>160</v>
      </c>
      <c r="E76" s="36">
        <v>276580</v>
      </c>
      <c r="F76" s="16"/>
      <c r="G76" s="81"/>
    </row>
    <row r="77" spans="1:7" ht="36" customHeight="1" x14ac:dyDescent="0.3">
      <c r="A77" s="95"/>
      <c r="B77" s="15">
        <v>4</v>
      </c>
      <c r="C77" s="25" t="s">
        <v>161</v>
      </c>
      <c r="D77" s="86" t="s">
        <v>162</v>
      </c>
      <c r="E77" s="36">
        <v>26000</v>
      </c>
      <c r="F77" s="16"/>
      <c r="G77" s="81"/>
    </row>
    <row r="78" spans="1:7" ht="36" customHeight="1" x14ac:dyDescent="0.3">
      <c r="A78" s="95"/>
      <c r="B78" s="15">
        <v>5</v>
      </c>
      <c r="C78" s="25" t="s">
        <v>163</v>
      </c>
      <c r="D78" s="86" t="s">
        <v>164</v>
      </c>
      <c r="E78" s="36">
        <v>76000</v>
      </c>
      <c r="F78" s="16"/>
      <c r="G78" s="81"/>
    </row>
    <row r="79" spans="1:7" ht="36" customHeight="1" x14ac:dyDescent="0.3">
      <c r="A79" s="95"/>
      <c r="B79" s="15">
        <v>6</v>
      </c>
      <c r="C79" s="25" t="s">
        <v>165</v>
      </c>
      <c r="D79" s="86" t="s">
        <v>164</v>
      </c>
      <c r="E79" s="36">
        <v>3880</v>
      </c>
      <c r="F79" s="16"/>
      <c r="G79" s="81"/>
    </row>
    <row r="80" spans="1:7" ht="36" customHeight="1" x14ac:dyDescent="0.3">
      <c r="A80" s="95"/>
      <c r="B80" s="15">
        <v>7</v>
      </c>
      <c r="C80" s="25" t="s">
        <v>166</v>
      </c>
      <c r="D80" s="86" t="s">
        <v>164</v>
      </c>
      <c r="E80" s="36">
        <v>139140</v>
      </c>
      <c r="F80" s="16"/>
      <c r="G80" s="81"/>
    </row>
    <row r="81" spans="1:7" ht="36" customHeight="1" x14ac:dyDescent="0.3">
      <c r="A81" s="95"/>
      <c r="B81" s="15">
        <v>8</v>
      </c>
      <c r="C81" s="25" t="s">
        <v>158</v>
      </c>
      <c r="D81" s="86" t="s">
        <v>167</v>
      </c>
      <c r="E81" s="36">
        <v>275</v>
      </c>
      <c r="F81" s="16"/>
      <c r="G81" s="81"/>
    </row>
    <row r="82" spans="1:7" ht="36" customHeight="1" x14ac:dyDescent="0.3">
      <c r="A82" s="95"/>
      <c r="B82" s="15">
        <v>9</v>
      </c>
      <c r="C82" s="25" t="s">
        <v>168</v>
      </c>
      <c r="D82" s="86" t="s">
        <v>150</v>
      </c>
      <c r="E82" s="36">
        <v>66000</v>
      </c>
      <c r="F82" s="16"/>
      <c r="G82" s="81"/>
    </row>
    <row r="83" spans="1:7" ht="36" customHeight="1" x14ac:dyDescent="0.3">
      <c r="A83" s="95"/>
      <c r="B83" s="15">
        <v>10</v>
      </c>
      <c r="C83" s="25" t="s">
        <v>169</v>
      </c>
      <c r="D83" s="86" t="s">
        <v>150</v>
      </c>
      <c r="E83" s="36">
        <v>39080</v>
      </c>
      <c r="F83" s="16"/>
      <c r="G83" s="81"/>
    </row>
    <row r="84" spans="1:7" ht="36" customHeight="1" x14ac:dyDescent="0.3">
      <c r="A84" s="95"/>
      <c r="B84" s="15">
        <v>11</v>
      </c>
      <c r="C84" s="25" t="s">
        <v>165</v>
      </c>
      <c r="D84" s="86" t="s">
        <v>150</v>
      </c>
      <c r="E84" s="36">
        <v>7760</v>
      </c>
      <c r="F84" s="16"/>
      <c r="G84" s="81"/>
    </row>
    <row r="85" spans="1:7" ht="36" customHeight="1" x14ac:dyDescent="0.3">
      <c r="A85" s="95"/>
      <c r="B85" s="15">
        <v>12</v>
      </c>
      <c r="C85" s="25" t="s">
        <v>158</v>
      </c>
      <c r="D85" s="86" t="s">
        <v>170</v>
      </c>
      <c r="E85" s="36">
        <v>275</v>
      </c>
      <c r="F85" s="16"/>
      <c r="G85" s="81"/>
    </row>
    <row r="86" spans="1:7" ht="36" customHeight="1" x14ac:dyDescent="0.3">
      <c r="A86" s="95"/>
      <c r="B86" s="15">
        <v>13</v>
      </c>
      <c r="C86" s="25" t="s">
        <v>171</v>
      </c>
      <c r="D86" s="86" t="s">
        <v>172</v>
      </c>
      <c r="E86" s="36">
        <v>18000</v>
      </c>
      <c r="F86" s="16"/>
      <c r="G86" s="81"/>
    </row>
    <row r="87" spans="1:7" ht="36" customHeight="1" x14ac:dyDescent="0.3">
      <c r="A87" s="95"/>
      <c r="B87" s="15">
        <v>14</v>
      </c>
      <c r="C87" s="25" t="s">
        <v>173</v>
      </c>
      <c r="D87" s="86" t="s">
        <v>172</v>
      </c>
      <c r="E87" s="36">
        <v>16500</v>
      </c>
      <c r="F87" s="16"/>
      <c r="G87" s="81"/>
    </row>
    <row r="88" spans="1:7" ht="36" customHeight="1" x14ac:dyDescent="0.3">
      <c r="A88" s="95"/>
      <c r="B88" s="15">
        <v>15</v>
      </c>
      <c r="C88" s="25" t="s">
        <v>173</v>
      </c>
      <c r="D88" s="86" t="s">
        <v>172</v>
      </c>
      <c r="E88" s="36">
        <v>16960</v>
      </c>
      <c r="F88" s="16"/>
      <c r="G88" s="81"/>
    </row>
    <row r="89" spans="1:7" ht="36" customHeight="1" x14ac:dyDescent="0.3">
      <c r="A89" s="95"/>
      <c r="B89" s="15">
        <v>16</v>
      </c>
      <c r="C89" s="25" t="s">
        <v>174</v>
      </c>
      <c r="D89" s="86" t="s">
        <v>172</v>
      </c>
      <c r="E89" s="36">
        <v>188</v>
      </c>
      <c r="F89" s="16"/>
      <c r="G89" s="81"/>
    </row>
    <row r="90" spans="1:7" ht="36" customHeight="1" x14ac:dyDescent="0.3">
      <c r="A90" s="95"/>
      <c r="B90" s="15">
        <v>17</v>
      </c>
      <c r="C90" s="25" t="s">
        <v>174</v>
      </c>
      <c r="D90" s="86" t="s">
        <v>172</v>
      </c>
      <c r="E90" s="36">
        <v>1333</v>
      </c>
      <c r="F90" s="16"/>
      <c r="G90" s="81"/>
    </row>
    <row r="91" spans="1:7" ht="36" customHeight="1" x14ac:dyDescent="0.3">
      <c r="A91" s="95"/>
      <c r="B91" s="15">
        <v>18</v>
      </c>
      <c r="C91" s="25" t="s">
        <v>165</v>
      </c>
      <c r="D91" s="86" t="s">
        <v>175</v>
      </c>
      <c r="E91" s="36">
        <v>7760</v>
      </c>
      <c r="F91" s="16"/>
      <c r="G91" s="81"/>
    </row>
    <row r="92" spans="1:7" ht="36" customHeight="1" x14ac:dyDescent="0.3">
      <c r="A92" s="95"/>
      <c r="B92" s="15">
        <v>19</v>
      </c>
      <c r="C92" s="25" t="s">
        <v>165</v>
      </c>
      <c r="D92" s="86" t="s">
        <v>176</v>
      </c>
      <c r="E92" s="36">
        <v>24700</v>
      </c>
      <c r="F92" s="16"/>
      <c r="G92" s="81"/>
    </row>
    <row r="93" spans="1:7" ht="36" customHeight="1" x14ac:dyDescent="0.3">
      <c r="A93" s="95"/>
      <c r="B93" s="15">
        <v>20</v>
      </c>
      <c r="C93" s="25" t="s">
        <v>177</v>
      </c>
      <c r="D93" s="86" t="s">
        <v>152</v>
      </c>
      <c r="E93" s="36">
        <v>590800</v>
      </c>
      <c r="F93" s="16"/>
      <c r="G93" s="81"/>
    </row>
    <row r="94" spans="1:7" ht="36" customHeight="1" x14ac:dyDescent="0.3">
      <c r="A94" s="95"/>
      <c r="B94" s="15">
        <v>21</v>
      </c>
      <c r="C94" s="25" t="s">
        <v>178</v>
      </c>
      <c r="D94" s="86" t="s">
        <v>152</v>
      </c>
      <c r="E94" s="36">
        <v>22000</v>
      </c>
      <c r="F94" s="16"/>
      <c r="G94" s="81"/>
    </row>
    <row r="95" spans="1:7" ht="36" customHeight="1" x14ac:dyDescent="0.3">
      <c r="A95" s="95"/>
      <c r="B95" s="15">
        <v>22</v>
      </c>
      <c r="C95" s="25" t="s">
        <v>165</v>
      </c>
      <c r="D95" s="86" t="s">
        <v>179</v>
      </c>
      <c r="E95" s="36">
        <v>63220</v>
      </c>
      <c r="F95" s="16"/>
      <c r="G95" s="81"/>
    </row>
    <row r="96" spans="1:7" ht="36" customHeight="1" x14ac:dyDescent="0.3">
      <c r="A96" s="95"/>
      <c r="B96" s="15">
        <v>23</v>
      </c>
      <c r="C96" s="25" t="s">
        <v>180</v>
      </c>
      <c r="D96" s="86" t="s">
        <v>179</v>
      </c>
      <c r="E96" s="36">
        <v>11000</v>
      </c>
      <c r="F96" s="16"/>
      <c r="G96" s="81"/>
    </row>
    <row r="97" spans="1:7" ht="36" customHeight="1" x14ac:dyDescent="0.3">
      <c r="A97" s="95"/>
      <c r="B97" s="15">
        <v>24</v>
      </c>
      <c r="C97" s="25" t="s">
        <v>181</v>
      </c>
      <c r="D97" s="86" t="s">
        <v>179</v>
      </c>
      <c r="E97" s="36">
        <v>8710</v>
      </c>
      <c r="F97" s="16"/>
      <c r="G97" s="81"/>
    </row>
    <row r="98" spans="1:7" ht="36" customHeight="1" x14ac:dyDescent="0.3">
      <c r="A98" s="95"/>
      <c r="B98" s="15">
        <v>25</v>
      </c>
      <c r="C98" s="25" t="s">
        <v>182</v>
      </c>
      <c r="D98" s="86" t="s">
        <v>179</v>
      </c>
      <c r="E98" s="36">
        <v>11000</v>
      </c>
      <c r="F98" s="16"/>
      <c r="G98" s="81" t="s">
        <v>80</v>
      </c>
    </row>
    <row r="99" spans="1:7" ht="36" customHeight="1" x14ac:dyDescent="0.3">
      <c r="A99" s="95"/>
      <c r="B99" s="15">
        <v>26</v>
      </c>
      <c r="C99" s="25" t="s">
        <v>158</v>
      </c>
      <c r="D99" s="86" t="s">
        <v>179</v>
      </c>
      <c r="E99" s="36">
        <v>174</v>
      </c>
      <c r="F99" s="16"/>
      <c r="G99" s="81" t="s">
        <v>81</v>
      </c>
    </row>
    <row r="100" spans="1:7" ht="36" customHeight="1" x14ac:dyDescent="0.3">
      <c r="A100" s="95"/>
      <c r="B100" s="15">
        <v>27</v>
      </c>
      <c r="C100" s="25" t="s">
        <v>158</v>
      </c>
      <c r="D100" s="86" t="s">
        <v>183</v>
      </c>
      <c r="E100" s="36">
        <v>2173</v>
      </c>
      <c r="F100" s="16"/>
      <c r="G100" s="81" t="s">
        <v>82</v>
      </c>
    </row>
    <row r="101" spans="1:7" ht="36" customHeight="1" x14ac:dyDescent="0.3">
      <c r="A101" s="95"/>
      <c r="B101" s="15">
        <v>28</v>
      </c>
      <c r="C101" s="25" t="s">
        <v>184</v>
      </c>
      <c r="D101" s="86" t="s">
        <v>185</v>
      </c>
      <c r="E101" s="36">
        <v>24000</v>
      </c>
      <c r="F101" s="16"/>
      <c r="G101" s="81" t="s">
        <v>83</v>
      </c>
    </row>
    <row r="102" spans="1:7" ht="36" customHeight="1" x14ac:dyDescent="0.3">
      <c r="A102" s="95"/>
      <c r="B102" s="15">
        <v>29</v>
      </c>
      <c r="C102" s="25" t="s">
        <v>165</v>
      </c>
      <c r="D102" s="86" t="s">
        <v>185</v>
      </c>
      <c r="E102" s="36">
        <v>43930</v>
      </c>
      <c r="F102" s="16"/>
      <c r="G102" s="81" t="s">
        <v>84</v>
      </c>
    </row>
    <row r="103" spans="1:7" ht="36" customHeight="1" x14ac:dyDescent="0.3">
      <c r="A103" s="95"/>
      <c r="B103" s="15">
        <v>30</v>
      </c>
      <c r="C103" s="25" t="s">
        <v>158</v>
      </c>
      <c r="D103" s="86" t="s">
        <v>185</v>
      </c>
      <c r="E103" s="36">
        <v>379</v>
      </c>
      <c r="F103" s="16"/>
      <c r="G103" s="81" t="s">
        <v>85</v>
      </c>
    </row>
    <row r="104" spans="1:7" ht="36" customHeight="1" x14ac:dyDescent="0.3">
      <c r="A104" s="95"/>
      <c r="B104" s="15">
        <v>31</v>
      </c>
      <c r="C104" s="25" t="s">
        <v>186</v>
      </c>
      <c r="D104" s="86" t="s">
        <v>153</v>
      </c>
      <c r="E104" s="36">
        <v>51010</v>
      </c>
      <c r="F104" s="16"/>
      <c r="G104" s="81" t="s">
        <v>86</v>
      </c>
    </row>
    <row r="105" spans="1:7" ht="36" customHeight="1" x14ac:dyDescent="0.3">
      <c r="A105" s="95"/>
      <c r="B105" s="15">
        <v>32</v>
      </c>
      <c r="C105" s="25" t="s">
        <v>187</v>
      </c>
      <c r="D105" s="86" t="s">
        <v>153</v>
      </c>
      <c r="E105" s="36">
        <v>33000</v>
      </c>
      <c r="F105" s="16"/>
      <c r="G105" s="81" t="s">
        <v>87</v>
      </c>
    </row>
    <row r="106" spans="1:7" ht="36" customHeight="1" x14ac:dyDescent="0.3">
      <c r="A106" s="95"/>
      <c r="B106" s="15">
        <v>33</v>
      </c>
      <c r="C106" s="25" t="s">
        <v>188</v>
      </c>
      <c r="D106" s="86" t="s">
        <v>153</v>
      </c>
      <c r="E106" s="36">
        <v>261400</v>
      </c>
      <c r="F106" s="16"/>
      <c r="G106" s="81" t="s">
        <v>88</v>
      </c>
    </row>
    <row r="107" spans="1:7" ht="36" customHeight="1" x14ac:dyDescent="0.3">
      <c r="A107" s="95"/>
      <c r="B107" s="15">
        <v>34</v>
      </c>
      <c r="C107" s="25" t="s">
        <v>158</v>
      </c>
      <c r="D107" s="86" t="s">
        <v>153</v>
      </c>
      <c r="E107" s="36">
        <v>174</v>
      </c>
      <c r="F107" s="16"/>
      <c r="G107" s="81" t="s">
        <v>89</v>
      </c>
    </row>
    <row r="108" spans="1:7" ht="36" customHeight="1" x14ac:dyDescent="0.3">
      <c r="A108" s="95"/>
      <c r="B108" s="15">
        <v>35</v>
      </c>
      <c r="C108" s="25" t="s">
        <v>189</v>
      </c>
      <c r="D108" s="86" t="s">
        <v>155</v>
      </c>
      <c r="E108" s="36">
        <v>104000</v>
      </c>
      <c r="F108" s="16"/>
      <c r="G108" s="81" t="s">
        <v>90</v>
      </c>
    </row>
    <row r="109" spans="1:7" ht="36" customHeight="1" x14ac:dyDescent="0.3">
      <c r="A109" s="95"/>
      <c r="B109" s="15">
        <v>36</v>
      </c>
      <c r="C109" s="25" t="s">
        <v>190</v>
      </c>
      <c r="D109" s="86" t="s">
        <v>155</v>
      </c>
      <c r="E109" s="36">
        <v>86510</v>
      </c>
      <c r="F109" s="16"/>
      <c r="G109" s="81" t="s">
        <v>91</v>
      </c>
    </row>
    <row r="110" spans="1:7" ht="36" customHeight="1" x14ac:dyDescent="0.3">
      <c r="A110" s="95"/>
      <c r="B110" s="15">
        <v>37</v>
      </c>
      <c r="C110" s="25" t="s">
        <v>158</v>
      </c>
      <c r="D110" s="86" t="s">
        <v>191</v>
      </c>
      <c r="E110" s="36">
        <v>368</v>
      </c>
      <c r="F110" s="16"/>
      <c r="G110" s="81" t="s">
        <v>92</v>
      </c>
    </row>
    <row r="111" spans="1:7" ht="36" customHeight="1" x14ac:dyDescent="0.3">
      <c r="A111" s="95"/>
      <c r="B111" s="15">
        <v>38</v>
      </c>
      <c r="C111" s="25" t="s">
        <v>158</v>
      </c>
      <c r="D111" s="86" t="s">
        <v>191</v>
      </c>
      <c r="E111" s="36">
        <v>2146</v>
      </c>
      <c r="F111" s="16"/>
      <c r="G111" s="81" t="s">
        <v>93</v>
      </c>
    </row>
    <row r="112" spans="1:7" ht="36" customHeight="1" x14ac:dyDescent="0.3">
      <c r="A112" s="95"/>
      <c r="B112" s="15">
        <v>39</v>
      </c>
      <c r="C112" s="25" t="s">
        <v>192</v>
      </c>
      <c r="D112" s="86" t="s">
        <v>191</v>
      </c>
      <c r="E112" s="36">
        <v>160000</v>
      </c>
      <c r="F112" s="16"/>
      <c r="G112" s="81" t="s">
        <v>94</v>
      </c>
    </row>
    <row r="113" spans="1:7" ht="36" customHeight="1" x14ac:dyDescent="0.3">
      <c r="A113" s="95"/>
      <c r="B113" s="15">
        <v>40</v>
      </c>
      <c r="C113" s="25" t="s">
        <v>158</v>
      </c>
      <c r="D113" s="86" t="s">
        <v>193</v>
      </c>
      <c r="E113" s="36">
        <v>312</v>
      </c>
      <c r="F113" s="16"/>
      <c r="G113" s="81" t="s">
        <v>95</v>
      </c>
    </row>
    <row r="114" spans="1:7" ht="36" customHeight="1" x14ac:dyDescent="0.3">
      <c r="A114" s="95"/>
      <c r="B114" s="15">
        <v>41</v>
      </c>
      <c r="C114" s="25" t="s">
        <v>194</v>
      </c>
      <c r="D114" s="86" t="s">
        <v>193</v>
      </c>
      <c r="E114" s="36">
        <v>2500</v>
      </c>
      <c r="F114" s="16"/>
      <c r="G114" s="81" t="s">
        <v>96</v>
      </c>
    </row>
    <row r="115" spans="1:7" ht="36" customHeight="1" x14ac:dyDescent="0.3">
      <c r="A115" s="95"/>
      <c r="B115" s="15">
        <v>42</v>
      </c>
      <c r="C115" s="25" t="s">
        <v>219</v>
      </c>
      <c r="D115" s="86">
        <v>45930</v>
      </c>
      <c r="E115" s="36">
        <v>46481</v>
      </c>
      <c r="F115" s="16"/>
      <c r="G115" s="81"/>
    </row>
    <row r="116" spans="1:7" ht="36" customHeight="1" x14ac:dyDescent="0.3">
      <c r="A116" s="95"/>
      <c r="B116" s="15">
        <v>43</v>
      </c>
      <c r="C116" s="25" t="s">
        <v>195</v>
      </c>
      <c r="D116" s="86" t="s">
        <v>193</v>
      </c>
      <c r="E116" s="36">
        <v>396000</v>
      </c>
      <c r="F116" s="16"/>
      <c r="G116" s="81" t="s">
        <v>97</v>
      </c>
    </row>
    <row r="117" spans="1:7" ht="36" customHeight="1" x14ac:dyDescent="0.3">
      <c r="A117" s="95"/>
      <c r="B117" s="15" t="s">
        <v>11</v>
      </c>
      <c r="C117" s="101">
        <f>SUM(E74:E116)</f>
        <v>2917472</v>
      </c>
      <c r="D117" s="101"/>
      <c r="E117" s="101"/>
      <c r="F117" s="16"/>
    </row>
    <row r="118" spans="1:7" x14ac:dyDescent="0.3">
      <c r="E118" s="3"/>
    </row>
    <row r="119" spans="1:7" x14ac:dyDescent="0.3">
      <c r="E119" s="3"/>
    </row>
  </sheetData>
  <mergeCells count="73">
    <mergeCell ref="C25:D25"/>
    <mergeCell ref="C31:D31"/>
    <mergeCell ref="C32:D32"/>
    <mergeCell ref="C33:D33"/>
    <mergeCell ref="C34:D34"/>
    <mergeCell ref="C26:D26"/>
    <mergeCell ref="C28:D28"/>
    <mergeCell ref="C30:D30"/>
    <mergeCell ref="C27:D27"/>
    <mergeCell ref="C29:D29"/>
    <mergeCell ref="C12:D12"/>
    <mergeCell ref="C13:D13"/>
    <mergeCell ref="C7:D7"/>
    <mergeCell ref="C8:D8"/>
    <mergeCell ref="C24:D24"/>
    <mergeCell ref="C23:D23"/>
    <mergeCell ref="C14:D14"/>
    <mergeCell ref="C22:D22"/>
    <mergeCell ref="C15:D15"/>
    <mergeCell ref="C16:D16"/>
    <mergeCell ref="C17:D17"/>
    <mergeCell ref="C18:D18"/>
    <mergeCell ref="C19:D19"/>
    <mergeCell ref="C20:D20"/>
    <mergeCell ref="C21:D21"/>
    <mergeCell ref="C11:D11"/>
    <mergeCell ref="C6:D6"/>
    <mergeCell ref="A5:B5"/>
    <mergeCell ref="C5:D5"/>
    <mergeCell ref="C9:D9"/>
    <mergeCell ref="C10:D10"/>
    <mergeCell ref="A3:E3"/>
    <mergeCell ref="A1:F1"/>
    <mergeCell ref="B2:C2"/>
    <mergeCell ref="E2:F2"/>
    <mergeCell ref="C4:D4"/>
    <mergeCell ref="A74:A117"/>
    <mergeCell ref="A72:A73"/>
    <mergeCell ref="C73:E73"/>
    <mergeCell ref="A58:F58"/>
    <mergeCell ref="A59:B59"/>
    <mergeCell ref="A60:B60"/>
    <mergeCell ref="C60:E60"/>
    <mergeCell ref="C63:E63"/>
    <mergeCell ref="C69:E69"/>
    <mergeCell ref="C117:E117"/>
    <mergeCell ref="A61:A63"/>
    <mergeCell ref="A70:A71"/>
    <mergeCell ref="A64:A69"/>
    <mergeCell ref="C71:E71"/>
    <mergeCell ref="C35:D35"/>
    <mergeCell ref="C36:D36"/>
    <mergeCell ref="C55:D55"/>
    <mergeCell ref="C57:D57"/>
    <mergeCell ref="C37:D37"/>
    <mergeCell ref="C38:D38"/>
    <mergeCell ref="C49:D49"/>
    <mergeCell ref="C50:D50"/>
    <mergeCell ref="C51:D51"/>
    <mergeCell ref="C54:D54"/>
    <mergeCell ref="C39:D39"/>
    <mergeCell ref="C40:D40"/>
    <mergeCell ref="C41:D41"/>
    <mergeCell ref="C42:D42"/>
    <mergeCell ref="C43:D43"/>
    <mergeCell ref="C44:D44"/>
    <mergeCell ref="C56:D56"/>
    <mergeCell ref="C45:D45"/>
    <mergeCell ref="C46:D46"/>
    <mergeCell ref="C47:D47"/>
    <mergeCell ref="C48:D48"/>
    <mergeCell ref="C53:D53"/>
    <mergeCell ref="C52:D5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51"/>
  <sheetViews>
    <sheetView view="pageBreakPreview" zoomScale="85" zoomScaleNormal="100" zoomScaleSheetLayoutView="85" workbookViewId="0">
      <selection sqref="A1:F1"/>
    </sheetView>
  </sheetViews>
  <sheetFormatPr defaultColWidth="9" defaultRowHeight="13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7" customWidth="1"/>
    <col min="6" max="6" width="13.875" style="6" customWidth="1"/>
    <col min="7" max="8" width="9.375" style="6" customWidth="1"/>
    <col min="9" max="16384" width="9" style="6"/>
  </cols>
  <sheetData>
    <row r="1" spans="1:11" s="5" customFormat="1" ht="45" customHeight="1" x14ac:dyDescent="0.3">
      <c r="A1" s="130" t="s">
        <v>110</v>
      </c>
      <c r="B1" s="131"/>
      <c r="C1" s="131"/>
      <c r="D1" s="131"/>
      <c r="E1" s="131"/>
      <c r="F1" s="132"/>
    </row>
    <row r="2" spans="1:11" ht="36" customHeight="1" x14ac:dyDescent="0.3">
      <c r="A2" s="43" t="s">
        <v>0</v>
      </c>
      <c r="B2" s="120" t="s">
        <v>22</v>
      </c>
      <c r="C2" s="121"/>
      <c r="D2" s="43" t="s">
        <v>1</v>
      </c>
      <c r="E2" s="120" t="s">
        <v>23</v>
      </c>
      <c r="F2" s="121"/>
    </row>
    <row r="3" spans="1:11" ht="36" customHeight="1" x14ac:dyDescent="0.3">
      <c r="A3" s="133" t="s">
        <v>2</v>
      </c>
      <c r="B3" s="134"/>
      <c r="C3" s="134"/>
      <c r="D3" s="134"/>
      <c r="E3" s="135"/>
      <c r="F3" s="44"/>
    </row>
    <row r="4" spans="1:11" ht="36" customHeight="1" x14ac:dyDescent="0.3">
      <c r="A4" s="43" t="s">
        <v>3</v>
      </c>
      <c r="B4" s="43" t="s">
        <v>4</v>
      </c>
      <c r="C4" s="118" t="s">
        <v>5</v>
      </c>
      <c r="D4" s="119"/>
      <c r="E4" s="43" t="s">
        <v>6</v>
      </c>
      <c r="F4" s="43" t="s">
        <v>7</v>
      </c>
    </row>
    <row r="5" spans="1:11" ht="36" customHeight="1" x14ac:dyDescent="0.3">
      <c r="A5" s="118" t="s">
        <v>10</v>
      </c>
      <c r="B5" s="119"/>
      <c r="C5" s="120"/>
      <c r="D5" s="121"/>
      <c r="E5" s="45">
        <f>SUM(E6:E20)</f>
        <v>22379725</v>
      </c>
      <c r="F5" s="46"/>
    </row>
    <row r="6" spans="1:11" ht="36" customHeight="1" x14ac:dyDescent="0.3">
      <c r="A6" s="44">
        <v>1</v>
      </c>
      <c r="B6" s="47">
        <v>45901</v>
      </c>
      <c r="C6" s="122" t="s">
        <v>45</v>
      </c>
      <c r="D6" s="123"/>
      <c r="E6" s="48">
        <v>4900000</v>
      </c>
      <c r="F6" s="46"/>
      <c r="K6" s="6" t="s">
        <v>24</v>
      </c>
    </row>
    <row r="7" spans="1:11" ht="36" customHeight="1" x14ac:dyDescent="0.3">
      <c r="A7" s="44">
        <v>2</v>
      </c>
      <c r="B7" s="47">
        <v>45901</v>
      </c>
      <c r="C7" s="128" t="s">
        <v>63</v>
      </c>
      <c r="D7" s="129"/>
      <c r="E7" s="48">
        <v>1000</v>
      </c>
      <c r="F7" s="46"/>
      <c r="K7" s="6" t="s">
        <v>24</v>
      </c>
    </row>
    <row r="8" spans="1:11" ht="36" customHeight="1" x14ac:dyDescent="0.3">
      <c r="A8" s="44">
        <v>3</v>
      </c>
      <c r="B8" s="47">
        <v>45904</v>
      </c>
      <c r="C8" s="124" t="s">
        <v>63</v>
      </c>
      <c r="D8" s="125"/>
      <c r="E8" s="48">
        <v>3000</v>
      </c>
      <c r="F8" s="46"/>
    </row>
    <row r="9" spans="1:11" ht="36" customHeight="1" x14ac:dyDescent="0.3">
      <c r="A9" s="44">
        <v>4</v>
      </c>
      <c r="B9" s="47">
        <v>45905</v>
      </c>
      <c r="C9" s="124" t="s">
        <v>111</v>
      </c>
      <c r="D9" s="125"/>
      <c r="E9" s="48">
        <v>8595000</v>
      </c>
      <c r="F9" s="46"/>
    </row>
    <row r="10" spans="1:11" ht="36" customHeight="1" x14ac:dyDescent="0.3">
      <c r="A10" s="44">
        <v>5</v>
      </c>
      <c r="B10" s="47">
        <v>45908</v>
      </c>
      <c r="C10" s="124" t="s">
        <v>69</v>
      </c>
      <c r="D10" s="125"/>
      <c r="E10" s="48">
        <v>25277</v>
      </c>
      <c r="F10" s="46"/>
    </row>
    <row r="11" spans="1:11" ht="36" customHeight="1" x14ac:dyDescent="0.3">
      <c r="A11" s="44">
        <v>6</v>
      </c>
      <c r="B11" s="47">
        <v>45909</v>
      </c>
      <c r="C11" s="124" t="s">
        <v>111</v>
      </c>
      <c r="D11" s="125"/>
      <c r="E11" s="48">
        <v>8370000</v>
      </c>
      <c r="F11" s="46"/>
    </row>
    <row r="12" spans="1:11" ht="36" customHeight="1" x14ac:dyDescent="0.3">
      <c r="A12" s="44">
        <v>7</v>
      </c>
      <c r="B12" s="47">
        <v>45915</v>
      </c>
      <c r="C12" s="124" t="s">
        <v>68</v>
      </c>
      <c r="D12" s="125"/>
      <c r="E12" s="48">
        <v>5000</v>
      </c>
      <c r="F12" s="46"/>
    </row>
    <row r="13" spans="1:11" ht="36" customHeight="1" x14ac:dyDescent="0.3">
      <c r="A13" s="44">
        <v>8</v>
      </c>
      <c r="B13" s="47">
        <v>45922</v>
      </c>
      <c r="C13" s="124" t="s">
        <v>112</v>
      </c>
      <c r="D13" s="125"/>
      <c r="E13" s="48">
        <v>5000</v>
      </c>
      <c r="F13" s="46"/>
    </row>
    <row r="14" spans="1:11" ht="36" customHeight="1" x14ac:dyDescent="0.3">
      <c r="A14" s="44">
        <v>9</v>
      </c>
      <c r="B14" s="47">
        <v>45923</v>
      </c>
      <c r="C14" s="124" t="s">
        <v>113</v>
      </c>
      <c r="D14" s="125"/>
      <c r="E14" s="48">
        <v>38100</v>
      </c>
      <c r="F14" s="46"/>
    </row>
    <row r="15" spans="1:11" ht="36" customHeight="1" x14ac:dyDescent="0.3">
      <c r="A15" s="44">
        <v>10</v>
      </c>
      <c r="B15" s="47">
        <v>45924</v>
      </c>
      <c r="C15" s="124" t="s">
        <v>112</v>
      </c>
      <c r="D15" s="125"/>
      <c r="E15" s="48">
        <v>35000</v>
      </c>
      <c r="F15" s="46"/>
    </row>
    <row r="16" spans="1:11" ht="36" customHeight="1" x14ac:dyDescent="0.3">
      <c r="A16" s="44">
        <v>11</v>
      </c>
      <c r="B16" s="47">
        <v>45924</v>
      </c>
      <c r="C16" s="124" t="s">
        <v>114</v>
      </c>
      <c r="D16" s="125"/>
      <c r="E16" s="48">
        <v>69825</v>
      </c>
      <c r="F16" s="46"/>
    </row>
    <row r="17" spans="1:6" ht="36" customHeight="1" x14ac:dyDescent="0.3">
      <c r="A17" s="44">
        <v>12</v>
      </c>
      <c r="B17" s="47">
        <v>45925</v>
      </c>
      <c r="C17" s="124" t="s">
        <v>112</v>
      </c>
      <c r="D17" s="125"/>
      <c r="E17" s="48">
        <v>5000</v>
      </c>
      <c r="F17" s="46"/>
    </row>
    <row r="18" spans="1:6" ht="36" customHeight="1" x14ac:dyDescent="0.3">
      <c r="A18" s="44">
        <v>13</v>
      </c>
      <c r="B18" s="47">
        <v>45926</v>
      </c>
      <c r="C18" s="124" t="s">
        <v>63</v>
      </c>
      <c r="D18" s="125"/>
      <c r="E18" s="48">
        <v>6000</v>
      </c>
      <c r="F18" s="46"/>
    </row>
    <row r="19" spans="1:6" ht="36" customHeight="1" x14ac:dyDescent="0.3">
      <c r="A19" s="44">
        <v>14</v>
      </c>
      <c r="B19" s="47">
        <v>45929</v>
      </c>
      <c r="C19" s="126" t="s">
        <v>111</v>
      </c>
      <c r="D19" s="127"/>
      <c r="E19" s="87">
        <v>320000</v>
      </c>
      <c r="F19" s="46"/>
    </row>
    <row r="20" spans="1:6" ht="36" customHeight="1" x14ac:dyDescent="0.3">
      <c r="A20" s="44">
        <v>15</v>
      </c>
      <c r="B20" s="47">
        <v>45930</v>
      </c>
      <c r="C20" s="126" t="s">
        <v>213</v>
      </c>
      <c r="D20" s="127"/>
      <c r="E20" s="87">
        <v>1523</v>
      </c>
      <c r="F20" s="46"/>
    </row>
    <row r="21" spans="1:6" ht="36" customHeight="1" x14ac:dyDescent="0.3">
      <c r="A21" s="139" t="s">
        <v>25</v>
      </c>
      <c r="B21" s="140"/>
      <c r="C21" s="140"/>
      <c r="D21" s="140"/>
      <c r="E21" s="140"/>
      <c r="F21" s="141"/>
    </row>
    <row r="22" spans="1:6" ht="36" customHeight="1" x14ac:dyDescent="0.3">
      <c r="A22" s="118" t="s">
        <v>8</v>
      </c>
      <c r="B22" s="119"/>
      <c r="C22" s="43" t="s">
        <v>9</v>
      </c>
      <c r="D22" s="43" t="s">
        <v>4</v>
      </c>
      <c r="E22" s="43" t="s">
        <v>6</v>
      </c>
      <c r="F22" s="43" t="s">
        <v>7</v>
      </c>
    </row>
    <row r="23" spans="1:6" ht="36" customHeight="1" x14ac:dyDescent="0.3">
      <c r="A23" s="118" t="s">
        <v>10</v>
      </c>
      <c r="B23" s="119"/>
      <c r="C23" s="142">
        <f>C25+C29+C31+C33+C49</f>
        <v>11828176</v>
      </c>
      <c r="D23" s="143"/>
      <c r="E23" s="144"/>
      <c r="F23" s="46"/>
    </row>
    <row r="24" spans="1:6" ht="36" customHeight="1" x14ac:dyDescent="0.3">
      <c r="A24" s="106" t="s">
        <v>26</v>
      </c>
      <c r="B24" s="43">
        <v>1</v>
      </c>
      <c r="C24" s="49" t="s">
        <v>115</v>
      </c>
      <c r="D24" s="50">
        <v>45932</v>
      </c>
      <c r="E24" s="51">
        <v>8097000</v>
      </c>
      <c r="F24" s="46"/>
    </row>
    <row r="25" spans="1:6" ht="36" customHeight="1" x14ac:dyDescent="0.3">
      <c r="A25" s="107"/>
      <c r="B25" s="43" t="s">
        <v>11</v>
      </c>
      <c r="C25" s="136">
        <f>SUM(E24:E24)</f>
        <v>8097000</v>
      </c>
      <c r="D25" s="137"/>
      <c r="E25" s="138"/>
      <c r="F25" s="46"/>
    </row>
    <row r="26" spans="1:6" ht="36" customHeight="1" x14ac:dyDescent="0.3">
      <c r="A26" s="106" t="s">
        <v>27</v>
      </c>
      <c r="B26" s="43">
        <v>1</v>
      </c>
      <c r="C26" s="52" t="s">
        <v>116</v>
      </c>
      <c r="D26" s="47">
        <v>45915</v>
      </c>
      <c r="E26" s="53">
        <v>132300</v>
      </c>
      <c r="F26" s="54"/>
    </row>
    <row r="27" spans="1:6" ht="36" customHeight="1" x14ac:dyDescent="0.3">
      <c r="A27" s="114"/>
      <c r="B27" s="43">
        <v>2</v>
      </c>
      <c r="C27" s="52" t="s">
        <v>117</v>
      </c>
      <c r="D27" s="47">
        <v>45923</v>
      </c>
      <c r="E27" s="53">
        <v>1296000</v>
      </c>
      <c r="F27" s="54"/>
    </row>
    <row r="28" spans="1:6" ht="36" customHeight="1" x14ac:dyDescent="0.3">
      <c r="A28" s="114"/>
      <c r="B28" s="43">
        <v>3</v>
      </c>
      <c r="C28" s="52" t="s">
        <v>116</v>
      </c>
      <c r="D28" s="47">
        <v>45923</v>
      </c>
      <c r="E28" s="53">
        <v>1800000</v>
      </c>
      <c r="F28" s="54"/>
    </row>
    <row r="29" spans="1:6" ht="36" customHeight="1" x14ac:dyDescent="0.3">
      <c r="A29" s="107"/>
      <c r="B29" s="43" t="s">
        <v>11</v>
      </c>
      <c r="C29" s="136">
        <f>SUM(E26:E28)</f>
        <v>3228300</v>
      </c>
      <c r="D29" s="137"/>
      <c r="E29" s="138"/>
      <c r="F29" s="46"/>
    </row>
    <row r="30" spans="1:6" ht="36" customHeight="1" x14ac:dyDescent="0.3">
      <c r="A30" s="106" t="s">
        <v>12</v>
      </c>
      <c r="B30" s="43"/>
      <c r="C30" s="49"/>
      <c r="D30" s="49"/>
      <c r="E30" s="55"/>
      <c r="F30" s="46"/>
    </row>
    <row r="31" spans="1:6" ht="36" customHeight="1" x14ac:dyDescent="0.3">
      <c r="A31" s="107"/>
      <c r="B31" s="43" t="s">
        <v>11</v>
      </c>
      <c r="C31" s="108">
        <v>0</v>
      </c>
      <c r="D31" s="109"/>
      <c r="E31" s="110"/>
      <c r="F31" s="46"/>
    </row>
    <row r="32" spans="1:6" ht="36" customHeight="1" x14ac:dyDescent="0.3">
      <c r="A32" s="106" t="s">
        <v>28</v>
      </c>
      <c r="B32" s="43"/>
      <c r="C32" s="49"/>
      <c r="D32" s="56"/>
      <c r="E32" s="51"/>
      <c r="F32" s="46"/>
    </row>
    <row r="33" spans="1:6" ht="36" customHeight="1" x14ac:dyDescent="0.3">
      <c r="A33" s="107"/>
      <c r="B33" s="43" t="s">
        <v>11</v>
      </c>
      <c r="C33" s="111">
        <f>SUM(E32:E32)</f>
        <v>0</v>
      </c>
      <c r="D33" s="112"/>
      <c r="E33" s="113"/>
      <c r="F33" s="46"/>
    </row>
    <row r="34" spans="1:6" ht="36" customHeight="1" x14ac:dyDescent="0.3">
      <c r="A34" s="57"/>
      <c r="B34" s="43">
        <v>1</v>
      </c>
      <c r="C34" s="88" t="s">
        <v>64</v>
      </c>
      <c r="D34" s="47">
        <v>45901</v>
      </c>
      <c r="E34" s="59">
        <v>11</v>
      </c>
      <c r="F34" s="46"/>
    </row>
    <row r="35" spans="1:6" ht="36" customHeight="1" x14ac:dyDescent="0.3">
      <c r="A35" s="57"/>
      <c r="B35" s="43">
        <v>2</v>
      </c>
      <c r="C35" s="89" t="s">
        <v>122</v>
      </c>
      <c r="D35" s="47">
        <v>45903</v>
      </c>
      <c r="E35" s="59">
        <v>37000</v>
      </c>
      <c r="F35" s="46"/>
    </row>
    <row r="36" spans="1:6" ht="36" customHeight="1" x14ac:dyDescent="0.3">
      <c r="A36" s="57"/>
      <c r="B36" s="43">
        <v>3</v>
      </c>
      <c r="C36" s="89" t="s">
        <v>123</v>
      </c>
      <c r="D36" s="47">
        <v>45903</v>
      </c>
      <c r="E36" s="59">
        <v>10000</v>
      </c>
      <c r="F36" s="46"/>
    </row>
    <row r="37" spans="1:6" ht="36" customHeight="1" x14ac:dyDescent="0.3">
      <c r="A37" s="57"/>
      <c r="B37" s="43">
        <v>4</v>
      </c>
      <c r="C37" s="88" t="s">
        <v>64</v>
      </c>
      <c r="D37" s="47">
        <v>45904</v>
      </c>
      <c r="E37" s="59">
        <v>34</v>
      </c>
      <c r="F37" s="46"/>
    </row>
    <row r="38" spans="1:6" ht="36" customHeight="1" x14ac:dyDescent="0.3">
      <c r="A38" s="57"/>
      <c r="B38" s="43">
        <v>5</v>
      </c>
      <c r="C38" s="89" t="s">
        <v>124</v>
      </c>
      <c r="D38" s="47">
        <v>45905</v>
      </c>
      <c r="E38" s="59">
        <v>131040</v>
      </c>
      <c r="F38" s="46"/>
    </row>
    <row r="39" spans="1:6" ht="36" customHeight="1" x14ac:dyDescent="0.3">
      <c r="A39" s="57"/>
      <c r="B39" s="43">
        <v>6</v>
      </c>
      <c r="C39" s="90" t="s">
        <v>70</v>
      </c>
      <c r="D39" s="47">
        <v>45905</v>
      </c>
      <c r="E39" s="59">
        <v>82800</v>
      </c>
      <c r="F39" s="46"/>
    </row>
    <row r="40" spans="1:6" ht="36" customHeight="1" x14ac:dyDescent="0.3">
      <c r="A40" s="57"/>
      <c r="B40" s="43">
        <v>7</v>
      </c>
      <c r="C40" s="88" t="s">
        <v>118</v>
      </c>
      <c r="D40" s="47">
        <v>45915</v>
      </c>
      <c r="E40" s="59">
        <v>22000</v>
      </c>
      <c r="F40" s="46"/>
    </row>
    <row r="41" spans="1:6" ht="36" customHeight="1" x14ac:dyDescent="0.3">
      <c r="A41" s="114"/>
      <c r="B41" s="43">
        <v>8</v>
      </c>
      <c r="C41" s="88" t="s">
        <v>64</v>
      </c>
      <c r="D41" s="47">
        <v>45915</v>
      </c>
      <c r="E41" s="60">
        <v>72</v>
      </c>
      <c r="F41" s="46"/>
    </row>
    <row r="42" spans="1:6" ht="36" customHeight="1" x14ac:dyDescent="0.3">
      <c r="A42" s="114"/>
      <c r="B42" s="43">
        <v>9</v>
      </c>
      <c r="C42" s="90" t="s">
        <v>125</v>
      </c>
      <c r="D42" s="47">
        <v>45915</v>
      </c>
      <c r="E42" s="60">
        <v>19000</v>
      </c>
      <c r="F42" s="46"/>
    </row>
    <row r="43" spans="1:6" ht="36" customHeight="1" x14ac:dyDescent="0.3">
      <c r="A43" s="114"/>
      <c r="B43" s="43">
        <v>10</v>
      </c>
      <c r="C43" s="88" t="s">
        <v>119</v>
      </c>
      <c r="D43" s="47">
        <v>45922</v>
      </c>
      <c r="E43" s="60">
        <v>144080</v>
      </c>
      <c r="F43" s="46"/>
    </row>
    <row r="44" spans="1:6" ht="36" customHeight="1" x14ac:dyDescent="0.3">
      <c r="A44" s="114"/>
      <c r="B44" s="43">
        <v>11</v>
      </c>
      <c r="C44" s="88" t="s">
        <v>118</v>
      </c>
      <c r="D44" s="47">
        <v>45922</v>
      </c>
      <c r="E44" s="60">
        <v>22000</v>
      </c>
      <c r="F44" s="46"/>
    </row>
    <row r="45" spans="1:6" ht="36" customHeight="1" x14ac:dyDescent="0.3">
      <c r="A45" s="114"/>
      <c r="B45" s="43">
        <v>12</v>
      </c>
      <c r="C45" s="88" t="s">
        <v>120</v>
      </c>
      <c r="D45" s="47">
        <v>45923</v>
      </c>
      <c r="E45" s="60">
        <v>330</v>
      </c>
      <c r="F45" s="46"/>
    </row>
    <row r="46" spans="1:6" ht="36" customHeight="1" x14ac:dyDescent="0.3">
      <c r="A46" s="114"/>
      <c r="B46" s="43">
        <v>13</v>
      </c>
      <c r="C46" s="88" t="s">
        <v>121</v>
      </c>
      <c r="D46" s="47">
        <v>45925</v>
      </c>
      <c r="E46" s="60">
        <v>32900</v>
      </c>
      <c r="F46" s="46"/>
    </row>
    <row r="47" spans="1:6" ht="36" customHeight="1" x14ac:dyDescent="0.3">
      <c r="A47" s="114"/>
      <c r="B47" s="43">
        <v>14</v>
      </c>
      <c r="C47" s="88" t="s">
        <v>64</v>
      </c>
      <c r="D47" s="47">
        <v>45926</v>
      </c>
      <c r="E47" s="60">
        <v>86</v>
      </c>
      <c r="F47" s="46"/>
    </row>
    <row r="48" spans="1:6" ht="36" customHeight="1" x14ac:dyDescent="0.3">
      <c r="A48" s="114"/>
      <c r="B48" s="43">
        <v>15</v>
      </c>
      <c r="C48" s="88" t="s">
        <v>214</v>
      </c>
      <c r="D48" s="47">
        <v>45930</v>
      </c>
      <c r="E48" s="60">
        <v>1523</v>
      </c>
      <c r="F48" s="46"/>
    </row>
    <row r="49" spans="1:6" ht="36" customHeight="1" x14ac:dyDescent="0.3">
      <c r="A49" s="107"/>
      <c r="B49" s="43" t="s">
        <v>11</v>
      </c>
      <c r="C49" s="115">
        <f>SUM(E34:E48)</f>
        <v>502876</v>
      </c>
      <c r="D49" s="116"/>
      <c r="E49" s="117"/>
      <c r="F49" s="46"/>
    </row>
    <row r="50" spans="1:6" x14ac:dyDescent="0.3">
      <c r="E50" s="58"/>
    </row>
    <row r="51" spans="1:6" x14ac:dyDescent="0.3">
      <c r="E51" s="58"/>
    </row>
  </sheetData>
  <mergeCells count="36">
    <mergeCell ref="A26:A29"/>
    <mergeCell ref="C29:E29"/>
    <mergeCell ref="A21:F21"/>
    <mergeCell ref="A22:B22"/>
    <mergeCell ref="A23:B23"/>
    <mergeCell ref="C23:E23"/>
    <mergeCell ref="A24:A25"/>
    <mergeCell ref="C25:E25"/>
    <mergeCell ref="A1:F1"/>
    <mergeCell ref="B2:C2"/>
    <mergeCell ref="E2:F2"/>
    <mergeCell ref="A3:E3"/>
    <mergeCell ref="C4:D4"/>
    <mergeCell ref="C10:D10"/>
    <mergeCell ref="C11:D11"/>
    <mergeCell ref="C12:D12"/>
    <mergeCell ref="C20:D20"/>
    <mergeCell ref="C7:D7"/>
    <mergeCell ref="C13:D13"/>
    <mergeCell ref="C14:D14"/>
    <mergeCell ref="C15:D15"/>
    <mergeCell ref="C16:D16"/>
    <mergeCell ref="C17:D17"/>
    <mergeCell ref="C18:D18"/>
    <mergeCell ref="C19:D19"/>
    <mergeCell ref="A5:B5"/>
    <mergeCell ref="C5:D5"/>
    <mergeCell ref="C6:D6"/>
    <mergeCell ref="C9:D9"/>
    <mergeCell ref="C8:D8"/>
    <mergeCell ref="A30:A31"/>
    <mergeCell ref="C31:E31"/>
    <mergeCell ref="A32:A33"/>
    <mergeCell ref="C33:E33"/>
    <mergeCell ref="A41:A49"/>
    <mergeCell ref="C49:E49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  <rowBreaks count="1" manualBreakCount="1">
    <brk id="3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46"/>
  <sheetViews>
    <sheetView view="pageBreakPreview" topLeftCell="A7" zoomScale="85" zoomScaleNormal="100" zoomScaleSheetLayoutView="85" workbookViewId="0">
      <selection activeCell="D20" sqref="D20"/>
    </sheetView>
  </sheetViews>
  <sheetFormatPr defaultRowHeight="16.5" x14ac:dyDescent="0.3"/>
  <cols>
    <col min="1" max="1" width="11.875" customWidth="1"/>
    <col min="2" max="2" width="15" bestFit="1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103" t="s">
        <v>98</v>
      </c>
      <c r="B1" s="103"/>
      <c r="C1" s="103"/>
      <c r="D1" s="103"/>
      <c r="E1" s="103"/>
      <c r="F1" s="103"/>
    </row>
    <row r="2" spans="1:6" ht="36" customHeight="1" x14ac:dyDescent="0.3">
      <c r="A2" s="15" t="s">
        <v>0</v>
      </c>
      <c r="B2" s="99" t="s">
        <v>31</v>
      </c>
      <c r="C2" s="99"/>
      <c r="D2" s="15" t="s">
        <v>1</v>
      </c>
      <c r="E2" s="99" t="s">
        <v>46</v>
      </c>
      <c r="F2" s="99"/>
    </row>
    <row r="3" spans="1:6" ht="36" customHeight="1" x14ac:dyDescent="0.3">
      <c r="A3" s="97" t="s">
        <v>2</v>
      </c>
      <c r="B3" s="97"/>
      <c r="C3" s="97"/>
      <c r="D3" s="97"/>
      <c r="E3" s="97"/>
      <c r="F3" s="17"/>
    </row>
    <row r="4" spans="1:6" ht="36" customHeight="1" x14ac:dyDescent="0.3">
      <c r="A4" s="15" t="s">
        <v>3</v>
      </c>
      <c r="B4" s="15" t="s">
        <v>4</v>
      </c>
      <c r="C4" s="95" t="s">
        <v>5</v>
      </c>
      <c r="D4" s="95"/>
      <c r="E4" s="15" t="s">
        <v>6</v>
      </c>
      <c r="F4" s="15" t="s">
        <v>7</v>
      </c>
    </row>
    <row r="5" spans="1:6" ht="36" customHeight="1" x14ac:dyDescent="0.3">
      <c r="A5" s="95" t="s">
        <v>10</v>
      </c>
      <c r="B5" s="95"/>
      <c r="C5" s="150"/>
      <c r="D5" s="151"/>
      <c r="E5" s="18">
        <f>SUM(E6:E6)</f>
        <v>0</v>
      </c>
      <c r="F5" s="16"/>
    </row>
    <row r="6" spans="1:6" ht="36" customHeight="1" x14ac:dyDescent="0.3">
      <c r="A6" s="16">
        <v>1</v>
      </c>
      <c r="B6" s="19"/>
      <c r="C6" s="148"/>
      <c r="D6" s="149"/>
      <c r="E6" s="20"/>
      <c r="F6" s="16"/>
    </row>
    <row r="7" spans="1:6" ht="36" customHeight="1" x14ac:dyDescent="0.3">
      <c r="A7" s="97" t="s">
        <v>18</v>
      </c>
      <c r="B7" s="97"/>
      <c r="C7" s="97"/>
      <c r="D7" s="97"/>
      <c r="E7" s="97"/>
      <c r="F7" s="97"/>
    </row>
    <row r="8" spans="1:6" ht="36" customHeight="1" x14ac:dyDescent="0.3">
      <c r="A8" s="95" t="s">
        <v>8</v>
      </c>
      <c r="B8" s="95"/>
      <c r="C8" s="15" t="s">
        <v>32</v>
      </c>
      <c r="D8" s="15" t="s">
        <v>4</v>
      </c>
      <c r="E8" s="15" t="s">
        <v>6</v>
      </c>
      <c r="F8" s="15" t="s">
        <v>7</v>
      </c>
    </row>
    <row r="9" spans="1:6" ht="36" customHeight="1" x14ac:dyDescent="0.3">
      <c r="A9" s="95" t="s">
        <v>10</v>
      </c>
      <c r="B9" s="95"/>
      <c r="C9" s="98">
        <f>C12+C14+C22</f>
        <v>6428290</v>
      </c>
      <c r="D9" s="99"/>
      <c r="E9" s="99"/>
      <c r="F9" s="16"/>
    </row>
    <row r="10" spans="1:6" ht="36" customHeight="1" x14ac:dyDescent="0.3">
      <c r="A10" s="145" t="s">
        <v>13</v>
      </c>
      <c r="B10" s="15">
        <v>1</v>
      </c>
      <c r="C10" s="21" t="s">
        <v>99</v>
      </c>
      <c r="D10" s="19">
        <v>45932</v>
      </c>
      <c r="E10" s="22">
        <v>2400000</v>
      </c>
      <c r="F10" s="16"/>
    </row>
    <row r="11" spans="1:6" ht="36" customHeight="1" x14ac:dyDescent="0.3">
      <c r="A11" s="145"/>
      <c r="B11" s="15">
        <v>2</v>
      </c>
      <c r="C11" s="21" t="s">
        <v>102</v>
      </c>
      <c r="D11" s="19">
        <v>45932</v>
      </c>
      <c r="E11" s="22">
        <v>3936000</v>
      </c>
      <c r="F11" s="16"/>
    </row>
    <row r="12" spans="1:6" ht="36" customHeight="1" x14ac:dyDescent="0.3">
      <c r="A12" s="146"/>
      <c r="B12" s="15" t="s">
        <v>11</v>
      </c>
      <c r="C12" s="100">
        <f>SUM(E10:E11)</f>
        <v>6336000</v>
      </c>
      <c r="D12" s="100"/>
      <c r="E12" s="100"/>
      <c r="F12" s="16"/>
    </row>
    <row r="13" spans="1:6" ht="36" customHeight="1" x14ac:dyDescent="0.3">
      <c r="A13" s="95" t="s">
        <v>14</v>
      </c>
      <c r="B13" s="15"/>
      <c r="C13" s="17"/>
      <c r="D13" s="19"/>
      <c r="E13" s="24"/>
      <c r="F13" s="16"/>
    </row>
    <row r="14" spans="1:6" ht="36" customHeight="1" x14ac:dyDescent="0.3">
      <c r="A14" s="95"/>
      <c r="B14" s="15" t="s">
        <v>11</v>
      </c>
      <c r="C14" s="100">
        <f>E13</f>
        <v>0</v>
      </c>
      <c r="D14" s="100"/>
      <c r="E14" s="100"/>
      <c r="F14" s="16"/>
    </row>
    <row r="15" spans="1:6" ht="36" customHeight="1" x14ac:dyDescent="0.3">
      <c r="A15" s="95" t="s">
        <v>12</v>
      </c>
      <c r="B15" s="15"/>
      <c r="C15" s="16"/>
      <c r="D15" s="16"/>
      <c r="E15" s="16"/>
      <c r="F15" s="16"/>
    </row>
    <row r="16" spans="1:6" ht="36" customHeight="1" x14ac:dyDescent="0.3">
      <c r="A16" s="95"/>
      <c r="B16" s="15" t="s">
        <v>11</v>
      </c>
      <c r="C16" s="100">
        <f>E15</f>
        <v>0</v>
      </c>
      <c r="D16" s="100"/>
      <c r="E16" s="100"/>
      <c r="F16" s="16"/>
    </row>
    <row r="17" spans="1:6" ht="36" customHeight="1" x14ac:dyDescent="0.3">
      <c r="A17" s="95" t="s">
        <v>28</v>
      </c>
      <c r="B17" s="15"/>
      <c r="C17" s="16"/>
      <c r="D17" s="16"/>
      <c r="E17" s="16"/>
      <c r="F17" s="16"/>
    </row>
    <row r="18" spans="1:6" ht="36" customHeight="1" x14ac:dyDescent="0.3">
      <c r="A18" s="95"/>
      <c r="B18" s="15" t="s">
        <v>11</v>
      </c>
      <c r="C18" s="100">
        <f>E17</f>
        <v>0</v>
      </c>
      <c r="D18" s="100"/>
      <c r="E18" s="100"/>
      <c r="F18" s="16"/>
    </row>
    <row r="19" spans="1:6" ht="36" customHeight="1" x14ac:dyDescent="0.3">
      <c r="A19" s="147" t="s">
        <v>21</v>
      </c>
      <c r="B19" s="15">
        <v>1</v>
      </c>
      <c r="C19" s="25" t="s">
        <v>103</v>
      </c>
      <c r="D19" s="26">
        <v>45905</v>
      </c>
      <c r="E19" s="23">
        <v>92290</v>
      </c>
      <c r="F19" s="16"/>
    </row>
    <row r="20" spans="1:6" ht="36" customHeight="1" x14ac:dyDescent="0.3">
      <c r="A20" s="145"/>
      <c r="B20" s="15"/>
      <c r="C20" s="25"/>
      <c r="D20" s="26"/>
      <c r="E20" s="23"/>
      <c r="F20" s="16"/>
    </row>
    <row r="21" spans="1:6" ht="36" customHeight="1" x14ac:dyDescent="0.3">
      <c r="A21" s="145"/>
      <c r="B21" s="15"/>
      <c r="C21" s="25"/>
      <c r="D21" s="26"/>
      <c r="E21" s="23"/>
      <c r="F21" s="16"/>
    </row>
    <row r="22" spans="1:6" ht="36" customHeight="1" x14ac:dyDescent="0.3">
      <c r="A22" s="146"/>
      <c r="B22" s="15" t="s">
        <v>11</v>
      </c>
      <c r="C22" s="100">
        <f>SUM(E19:E21)</f>
        <v>92290</v>
      </c>
      <c r="D22" s="100"/>
      <c r="E22" s="100"/>
      <c r="F22" s="16"/>
    </row>
    <row r="46" spans="22:22" x14ac:dyDescent="0.3">
      <c r="V46" s="27"/>
    </row>
  </sheetData>
  <mergeCells count="22">
    <mergeCell ref="A5:B5"/>
    <mergeCell ref="A1:F1"/>
    <mergeCell ref="B2:C2"/>
    <mergeCell ref="E2:F2"/>
    <mergeCell ref="A3:E3"/>
    <mergeCell ref="C4:D4"/>
    <mergeCell ref="C5:D5"/>
    <mergeCell ref="C6:D6"/>
    <mergeCell ref="A7:F7"/>
    <mergeCell ref="A8:B8"/>
    <mergeCell ref="A9:B9"/>
    <mergeCell ref="C9:E9"/>
    <mergeCell ref="A17:A18"/>
    <mergeCell ref="C18:E18"/>
    <mergeCell ref="C22:E22"/>
    <mergeCell ref="A10:A12"/>
    <mergeCell ref="C12:E12"/>
    <mergeCell ref="A13:A14"/>
    <mergeCell ref="C14:E14"/>
    <mergeCell ref="A15:A16"/>
    <mergeCell ref="C16:E16"/>
    <mergeCell ref="A19:A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V45"/>
  <sheetViews>
    <sheetView view="pageBreakPreview" zoomScale="70" zoomScaleNormal="85" zoomScaleSheetLayoutView="70" workbookViewId="0">
      <selection activeCell="A7" sqref="A7:XFD7"/>
    </sheetView>
  </sheetViews>
  <sheetFormatPr defaultColWidth="9" defaultRowHeight="16.5" x14ac:dyDescent="0.3"/>
  <cols>
    <col min="1" max="1" width="11.875" style="10" customWidth="1"/>
    <col min="2" max="2" width="14.75" style="10" customWidth="1"/>
    <col min="3" max="3" width="55.625" style="10" customWidth="1"/>
    <col min="4" max="4" width="13.25" style="10" customWidth="1"/>
    <col min="5" max="5" width="18" style="11" customWidth="1"/>
    <col min="6" max="6" width="13.875" style="10" customWidth="1"/>
    <col min="7" max="7" width="0" style="10" hidden="1" customWidth="1"/>
    <col min="8" max="16384" width="9" style="10"/>
  </cols>
  <sheetData>
    <row r="1" spans="1:7" s="28" customFormat="1" ht="45" customHeight="1" x14ac:dyDescent="0.3">
      <c r="A1" s="171" t="s">
        <v>100</v>
      </c>
      <c r="B1" s="172"/>
      <c r="C1" s="172"/>
      <c r="D1" s="172"/>
      <c r="E1" s="172"/>
      <c r="F1" s="173"/>
    </row>
    <row r="2" spans="1:7" ht="36" customHeight="1" x14ac:dyDescent="0.3">
      <c r="A2" s="15" t="s">
        <v>0</v>
      </c>
      <c r="B2" s="174" t="s">
        <v>35</v>
      </c>
      <c r="C2" s="175"/>
      <c r="D2" s="15" t="s">
        <v>1</v>
      </c>
      <c r="E2" s="174" t="s">
        <v>46</v>
      </c>
      <c r="F2" s="175"/>
    </row>
    <row r="3" spans="1:7" ht="36" customHeight="1" x14ac:dyDescent="0.3">
      <c r="A3" s="161" t="s">
        <v>2</v>
      </c>
      <c r="B3" s="162"/>
      <c r="C3" s="162"/>
      <c r="D3" s="162"/>
      <c r="E3" s="163"/>
      <c r="F3" s="21"/>
    </row>
    <row r="4" spans="1:7" ht="36" customHeight="1" x14ac:dyDescent="0.3">
      <c r="A4" s="15" t="s">
        <v>3</v>
      </c>
      <c r="B4" s="15" t="s">
        <v>4</v>
      </c>
      <c r="C4" s="104" t="s">
        <v>29</v>
      </c>
      <c r="D4" s="105"/>
      <c r="E4" s="15" t="s">
        <v>39</v>
      </c>
      <c r="F4" s="15" t="s">
        <v>7</v>
      </c>
    </row>
    <row r="5" spans="1:7" ht="36" customHeight="1" x14ac:dyDescent="0.3">
      <c r="A5" s="95" t="s">
        <v>40</v>
      </c>
      <c r="B5" s="95"/>
      <c r="C5" s="169"/>
      <c r="D5" s="170"/>
      <c r="E5" s="29">
        <f>SUM(E6:E6)</f>
        <v>1182500</v>
      </c>
      <c r="F5" s="16"/>
    </row>
    <row r="6" spans="1:7" s="31" customFormat="1" ht="36" customHeight="1" x14ac:dyDescent="0.3">
      <c r="A6" s="21">
        <v>1</v>
      </c>
      <c r="B6" s="19">
        <v>45901</v>
      </c>
      <c r="C6" s="168" t="s">
        <v>215</v>
      </c>
      <c r="D6" s="168"/>
      <c r="E6" s="30">
        <v>1182500</v>
      </c>
      <c r="F6" s="30"/>
    </row>
    <row r="7" spans="1:7" ht="36" customHeight="1" x14ac:dyDescent="0.3">
      <c r="A7" s="161" t="s">
        <v>41</v>
      </c>
      <c r="B7" s="162"/>
      <c r="C7" s="162"/>
      <c r="D7" s="162"/>
      <c r="E7" s="162"/>
      <c r="F7" s="163"/>
      <c r="G7" s="32" t="s">
        <v>38</v>
      </c>
    </row>
    <row r="8" spans="1:7" ht="36" customHeight="1" x14ac:dyDescent="0.3">
      <c r="A8" s="104" t="s">
        <v>8</v>
      </c>
      <c r="B8" s="105"/>
      <c r="C8" s="15" t="s">
        <v>9</v>
      </c>
      <c r="D8" s="15" t="s">
        <v>4</v>
      </c>
      <c r="E8" s="15" t="s">
        <v>6</v>
      </c>
      <c r="F8" s="15" t="s">
        <v>7</v>
      </c>
      <c r="G8" s="33" t="s">
        <v>38</v>
      </c>
    </row>
    <row r="9" spans="1:7" ht="36" customHeight="1" x14ac:dyDescent="0.3">
      <c r="A9" s="104" t="s">
        <v>10</v>
      </c>
      <c r="B9" s="105"/>
      <c r="C9" s="150">
        <f>C12+C14+C16+C18+C21</f>
        <v>24666660</v>
      </c>
      <c r="D9" s="164"/>
      <c r="E9" s="151"/>
      <c r="F9" s="16"/>
      <c r="G9" s="32" t="s">
        <v>38</v>
      </c>
    </row>
    <row r="10" spans="1:7" ht="36" customHeight="1" x14ac:dyDescent="0.3">
      <c r="A10" s="147" t="s">
        <v>13</v>
      </c>
      <c r="B10" s="15">
        <v>1</v>
      </c>
      <c r="C10" s="16" t="s">
        <v>101</v>
      </c>
      <c r="D10" s="19">
        <v>45932</v>
      </c>
      <c r="E10" s="34">
        <v>11250000</v>
      </c>
      <c r="F10" s="16"/>
      <c r="G10" s="33" t="s">
        <v>38</v>
      </c>
    </row>
    <row r="11" spans="1:7" ht="36" customHeight="1" x14ac:dyDescent="0.3">
      <c r="A11" s="145"/>
      <c r="B11" s="15">
        <v>2</v>
      </c>
      <c r="C11" s="16" t="s">
        <v>104</v>
      </c>
      <c r="D11" s="19">
        <v>45932</v>
      </c>
      <c r="E11" s="34">
        <v>13125000</v>
      </c>
      <c r="F11" s="16"/>
      <c r="G11" s="33"/>
    </row>
    <row r="12" spans="1:7" ht="36" customHeight="1" x14ac:dyDescent="0.3">
      <c r="A12" s="146"/>
      <c r="B12" s="15" t="s">
        <v>11</v>
      </c>
      <c r="C12" s="165">
        <f>SUM(E10:E11)</f>
        <v>24375000</v>
      </c>
      <c r="D12" s="166"/>
      <c r="E12" s="167"/>
      <c r="F12" s="16"/>
      <c r="G12" s="32" t="s">
        <v>38</v>
      </c>
    </row>
    <row r="13" spans="1:7" ht="36" customHeight="1" x14ac:dyDescent="0.3">
      <c r="A13" s="147" t="s">
        <v>42</v>
      </c>
      <c r="B13" s="15">
        <v>1</v>
      </c>
      <c r="C13" s="25"/>
      <c r="D13" s="35"/>
      <c r="E13" s="36"/>
      <c r="F13" s="16"/>
      <c r="G13" s="33" t="s">
        <v>38</v>
      </c>
    </row>
    <row r="14" spans="1:7" ht="36" customHeight="1" x14ac:dyDescent="0.3">
      <c r="A14" s="146"/>
      <c r="B14" s="15" t="s">
        <v>11</v>
      </c>
      <c r="C14" s="155">
        <f>SUM(E13:E13)</f>
        <v>0</v>
      </c>
      <c r="D14" s="156"/>
      <c r="E14" s="157"/>
      <c r="F14" s="16"/>
      <c r="G14" s="32" t="s">
        <v>38</v>
      </c>
    </row>
    <row r="15" spans="1:7" ht="36" customHeight="1" x14ac:dyDescent="0.3">
      <c r="A15" s="147" t="s">
        <v>12</v>
      </c>
      <c r="B15" s="15">
        <v>1</v>
      </c>
      <c r="C15" s="25"/>
      <c r="D15" s="25"/>
      <c r="E15" s="37"/>
      <c r="F15" s="16"/>
      <c r="G15" s="33" t="s">
        <v>38</v>
      </c>
    </row>
    <row r="16" spans="1:7" ht="36" customHeight="1" x14ac:dyDescent="0.3">
      <c r="A16" s="146"/>
      <c r="B16" s="15" t="s">
        <v>11</v>
      </c>
      <c r="C16" s="158">
        <v>0</v>
      </c>
      <c r="D16" s="159"/>
      <c r="E16" s="160"/>
      <c r="F16" s="16"/>
      <c r="G16" s="32" t="s">
        <v>38</v>
      </c>
    </row>
    <row r="17" spans="1:7" ht="36" customHeight="1" x14ac:dyDescent="0.3">
      <c r="A17" s="147" t="s">
        <v>28</v>
      </c>
      <c r="B17" s="15">
        <v>1</v>
      </c>
      <c r="C17" s="25"/>
      <c r="D17" s="35"/>
      <c r="E17" s="36"/>
      <c r="F17" s="16"/>
      <c r="G17" s="33" t="s">
        <v>38</v>
      </c>
    </row>
    <row r="18" spans="1:7" ht="36" customHeight="1" x14ac:dyDescent="0.3">
      <c r="A18" s="146"/>
      <c r="B18" s="15" t="s">
        <v>11</v>
      </c>
      <c r="C18" s="155">
        <f>SUM(E17:E17)</f>
        <v>0</v>
      </c>
      <c r="D18" s="156"/>
      <c r="E18" s="157"/>
      <c r="F18" s="16"/>
      <c r="G18" s="32" t="s">
        <v>38</v>
      </c>
    </row>
    <row r="19" spans="1:7" ht="36" customHeight="1" x14ac:dyDescent="0.3">
      <c r="A19" s="147" t="s">
        <v>43</v>
      </c>
      <c r="B19" s="15">
        <v>1</v>
      </c>
      <c r="C19" s="23" t="s">
        <v>105</v>
      </c>
      <c r="D19" s="19">
        <v>45905</v>
      </c>
      <c r="E19" s="38">
        <v>288680</v>
      </c>
      <c r="F19" s="16"/>
      <c r="G19" s="33" t="s">
        <v>38</v>
      </c>
    </row>
    <row r="20" spans="1:7" ht="36" customHeight="1" x14ac:dyDescent="0.3">
      <c r="A20" s="145"/>
      <c r="B20" s="15">
        <v>2</v>
      </c>
      <c r="C20" s="25" t="s">
        <v>216</v>
      </c>
      <c r="D20" s="19">
        <v>45905</v>
      </c>
      <c r="E20" s="38">
        <v>2980</v>
      </c>
      <c r="F20" s="16"/>
      <c r="G20" s="39"/>
    </row>
    <row r="21" spans="1:7" ht="36" customHeight="1" x14ac:dyDescent="0.3">
      <c r="A21" s="146"/>
      <c r="B21" s="15" t="s">
        <v>11</v>
      </c>
      <c r="C21" s="152">
        <f>SUM(E19:E20)</f>
        <v>291660</v>
      </c>
      <c r="D21" s="153"/>
      <c r="E21" s="154"/>
      <c r="F21" s="16"/>
    </row>
    <row r="22" spans="1:7" x14ac:dyDescent="0.3">
      <c r="E22" s="40"/>
    </row>
    <row r="23" spans="1:7" x14ac:dyDescent="0.3">
      <c r="E23" s="40"/>
    </row>
    <row r="25" spans="1:7" x14ac:dyDescent="0.3">
      <c r="C25" s="41"/>
    </row>
    <row r="45" spans="22:22" x14ac:dyDescent="0.3">
      <c r="V45" s="42"/>
    </row>
  </sheetData>
  <mergeCells count="22">
    <mergeCell ref="C6:D6"/>
    <mergeCell ref="A5:B5"/>
    <mergeCell ref="C5:D5"/>
    <mergeCell ref="A1:F1"/>
    <mergeCell ref="B2:C2"/>
    <mergeCell ref="E2:F2"/>
    <mergeCell ref="A3:E3"/>
    <mergeCell ref="C4:D4"/>
    <mergeCell ref="A7:F7"/>
    <mergeCell ref="A8:B8"/>
    <mergeCell ref="A9:B9"/>
    <mergeCell ref="C9:E9"/>
    <mergeCell ref="A10:A12"/>
    <mergeCell ref="C12:E12"/>
    <mergeCell ref="A19:A21"/>
    <mergeCell ref="C21:E21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44"/>
  <sheetViews>
    <sheetView view="pageBreakPreview" zoomScale="85" zoomScaleNormal="100" zoomScaleSheetLayoutView="85" workbookViewId="0">
      <selection activeCell="B20" sqref="A20:XFD20"/>
    </sheetView>
  </sheetViews>
  <sheetFormatPr defaultRowHeight="16.5" x14ac:dyDescent="0.3"/>
  <cols>
    <col min="1" max="1" width="11.875" style="2" customWidth="1"/>
    <col min="2" max="2" width="14.75" style="2" customWidth="1"/>
    <col min="3" max="3" width="56.37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 x14ac:dyDescent="0.3">
      <c r="A1" s="194" t="s">
        <v>126</v>
      </c>
      <c r="B1" s="195"/>
      <c r="C1" s="195"/>
      <c r="D1" s="195"/>
      <c r="E1" s="195"/>
      <c r="F1" s="196"/>
    </row>
    <row r="2" spans="1:6" ht="36" customHeight="1" x14ac:dyDescent="0.3">
      <c r="A2" s="61" t="s">
        <v>0</v>
      </c>
      <c r="B2" s="197" t="s">
        <v>33</v>
      </c>
      <c r="C2" s="197"/>
      <c r="D2" s="61" t="s">
        <v>1</v>
      </c>
      <c r="E2" s="197" t="s">
        <v>44</v>
      </c>
      <c r="F2" s="197"/>
    </row>
    <row r="3" spans="1:6" ht="36" customHeight="1" x14ac:dyDescent="0.3">
      <c r="A3" s="185" t="s">
        <v>2</v>
      </c>
      <c r="B3" s="186"/>
      <c r="C3" s="186"/>
      <c r="D3" s="186"/>
      <c r="E3" s="187"/>
      <c r="F3" s="62"/>
    </row>
    <row r="4" spans="1:6" ht="36" customHeight="1" x14ac:dyDescent="0.3">
      <c r="A4" s="61" t="s">
        <v>3</v>
      </c>
      <c r="B4" s="61" t="s">
        <v>4</v>
      </c>
      <c r="C4" s="188" t="s">
        <v>29</v>
      </c>
      <c r="D4" s="189"/>
      <c r="E4" s="61" t="s">
        <v>71</v>
      </c>
      <c r="F4" s="61" t="s">
        <v>7</v>
      </c>
    </row>
    <row r="5" spans="1:6" ht="36" customHeight="1" x14ac:dyDescent="0.3">
      <c r="A5" s="188" t="s">
        <v>16</v>
      </c>
      <c r="B5" s="189"/>
      <c r="C5" s="120"/>
      <c r="D5" s="121"/>
      <c r="E5" s="63">
        <f>SUM(E6:E6)</f>
        <v>0</v>
      </c>
      <c r="F5" s="64"/>
    </row>
    <row r="6" spans="1:6" ht="36" customHeight="1" x14ac:dyDescent="0.3">
      <c r="A6" s="64">
        <v>1</v>
      </c>
      <c r="B6" s="64"/>
      <c r="C6" s="122"/>
      <c r="D6" s="176"/>
      <c r="E6" s="63"/>
      <c r="F6" s="64"/>
    </row>
    <row r="7" spans="1:6" ht="36" customHeight="1" x14ac:dyDescent="0.3">
      <c r="A7" s="185" t="s">
        <v>72</v>
      </c>
      <c r="B7" s="186"/>
      <c r="C7" s="186"/>
      <c r="D7" s="186"/>
      <c r="E7" s="186"/>
      <c r="F7" s="187"/>
    </row>
    <row r="8" spans="1:6" ht="36" customHeight="1" x14ac:dyDescent="0.3">
      <c r="A8" s="188" t="s">
        <v>8</v>
      </c>
      <c r="B8" s="189"/>
      <c r="C8" s="61" t="s">
        <v>9</v>
      </c>
      <c r="D8" s="61" t="s">
        <v>4</v>
      </c>
      <c r="E8" s="61" t="s">
        <v>6</v>
      </c>
      <c r="F8" s="61" t="s">
        <v>7</v>
      </c>
    </row>
    <row r="9" spans="1:6" ht="36" customHeight="1" x14ac:dyDescent="0.3">
      <c r="A9" s="188" t="s">
        <v>10</v>
      </c>
      <c r="B9" s="189"/>
      <c r="C9" s="190">
        <f>C12+C14+C16+C18+C20</f>
        <v>9248910</v>
      </c>
      <c r="D9" s="191"/>
      <c r="E9" s="192"/>
      <c r="F9" s="64"/>
    </row>
    <row r="10" spans="1:6" ht="36" customHeight="1" x14ac:dyDescent="0.3">
      <c r="A10" s="177" t="s">
        <v>73</v>
      </c>
      <c r="B10" s="61">
        <v>1</v>
      </c>
      <c r="C10" s="65" t="s">
        <v>127</v>
      </c>
      <c r="D10" s="66">
        <v>45932</v>
      </c>
      <c r="E10" s="67">
        <v>4860000</v>
      </c>
      <c r="F10" s="64"/>
    </row>
    <row r="11" spans="1:6" ht="36" customHeight="1" x14ac:dyDescent="0.3">
      <c r="A11" s="193"/>
      <c r="B11" s="61">
        <v>2</v>
      </c>
      <c r="C11" s="65" t="s">
        <v>128</v>
      </c>
      <c r="D11" s="66">
        <v>45932</v>
      </c>
      <c r="E11" s="67">
        <v>4182000</v>
      </c>
      <c r="F11" s="64"/>
    </row>
    <row r="12" spans="1:6" ht="36" customHeight="1" x14ac:dyDescent="0.3">
      <c r="A12" s="178"/>
      <c r="B12" s="61" t="s">
        <v>11</v>
      </c>
      <c r="C12" s="182">
        <f>SUM(E10:E11)</f>
        <v>9042000</v>
      </c>
      <c r="D12" s="183"/>
      <c r="E12" s="184"/>
      <c r="F12" s="64"/>
    </row>
    <row r="13" spans="1:6" ht="36" customHeight="1" x14ac:dyDescent="0.3">
      <c r="A13" s="177" t="s">
        <v>14</v>
      </c>
      <c r="B13" s="61">
        <v>1</v>
      </c>
      <c r="C13" s="68"/>
      <c r="D13" s="69"/>
      <c r="E13" s="70"/>
      <c r="F13" s="64"/>
    </row>
    <row r="14" spans="1:6" ht="36" customHeight="1" x14ac:dyDescent="0.3">
      <c r="A14" s="178"/>
      <c r="B14" s="61" t="s">
        <v>11</v>
      </c>
      <c r="C14" s="182">
        <f>SUM(E12:E13)</f>
        <v>0</v>
      </c>
      <c r="D14" s="183"/>
      <c r="E14" s="184"/>
      <c r="F14" s="64"/>
    </row>
    <row r="15" spans="1:6" ht="36" customHeight="1" x14ac:dyDescent="0.3">
      <c r="A15" s="177" t="s">
        <v>12</v>
      </c>
      <c r="B15" s="61">
        <v>1</v>
      </c>
      <c r="C15" s="68"/>
      <c r="D15" s="68"/>
      <c r="E15" s="71"/>
      <c r="F15" s="64"/>
    </row>
    <row r="16" spans="1:6" ht="36" customHeight="1" x14ac:dyDescent="0.3">
      <c r="A16" s="178"/>
      <c r="B16" s="61" t="s">
        <v>11</v>
      </c>
      <c r="C16" s="182">
        <f>SUM(E14:E15)</f>
        <v>0</v>
      </c>
      <c r="D16" s="183"/>
      <c r="E16" s="184"/>
      <c r="F16" s="64"/>
    </row>
    <row r="17" spans="1:6" ht="36" customHeight="1" x14ac:dyDescent="0.3">
      <c r="A17" s="177" t="s">
        <v>28</v>
      </c>
      <c r="B17" s="61">
        <v>1</v>
      </c>
      <c r="C17" s="68"/>
      <c r="D17" s="69"/>
      <c r="E17" s="70"/>
      <c r="F17" s="64"/>
    </row>
    <row r="18" spans="1:6" ht="36" customHeight="1" x14ac:dyDescent="0.3">
      <c r="A18" s="178"/>
      <c r="B18" s="61" t="s">
        <v>11</v>
      </c>
      <c r="C18" s="182">
        <f>SUM(E17:E17)</f>
        <v>0</v>
      </c>
      <c r="D18" s="183"/>
      <c r="E18" s="184"/>
      <c r="F18" s="64"/>
    </row>
    <row r="19" spans="1:6" ht="36" customHeight="1" x14ac:dyDescent="0.3">
      <c r="A19" s="177" t="s">
        <v>21</v>
      </c>
      <c r="B19" s="61">
        <v>1</v>
      </c>
      <c r="C19" s="68" t="s">
        <v>129</v>
      </c>
      <c r="D19" s="66">
        <v>45905</v>
      </c>
      <c r="E19" s="70">
        <v>206910</v>
      </c>
      <c r="F19" s="64"/>
    </row>
    <row r="20" spans="1:6" ht="36" customHeight="1" x14ac:dyDescent="0.3">
      <c r="A20" s="178"/>
      <c r="B20" s="61" t="s">
        <v>11</v>
      </c>
      <c r="C20" s="179">
        <f>SUM(E19:E19)</f>
        <v>206910</v>
      </c>
      <c r="D20" s="180"/>
      <c r="E20" s="181"/>
      <c r="F20" s="64"/>
    </row>
    <row r="21" spans="1:6" ht="36" customHeight="1" x14ac:dyDescent="0.3">
      <c r="E21" s="3"/>
    </row>
    <row r="22" spans="1:6" ht="36" customHeight="1" x14ac:dyDescent="0.3">
      <c r="E22" s="3"/>
    </row>
    <row r="23" spans="1:6" ht="36" customHeight="1" x14ac:dyDescent="0.3"/>
    <row r="24" spans="1:6" ht="36" customHeight="1" x14ac:dyDescent="0.3"/>
    <row r="25" spans="1:6" ht="36" customHeight="1" x14ac:dyDescent="0.3"/>
    <row r="26" spans="1:6" ht="36" customHeight="1" x14ac:dyDescent="0.3"/>
    <row r="44" spans="22:22" x14ac:dyDescent="0.3">
      <c r="V44" s="2"/>
    </row>
  </sheetData>
  <mergeCells count="22">
    <mergeCell ref="A5:B5"/>
    <mergeCell ref="A1:F1"/>
    <mergeCell ref="B2:C2"/>
    <mergeCell ref="E2:F2"/>
    <mergeCell ref="A3:E3"/>
    <mergeCell ref="C4:D4"/>
    <mergeCell ref="C5:D5"/>
    <mergeCell ref="C6:D6"/>
    <mergeCell ref="A19:A20"/>
    <mergeCell ref="C20:E20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43"/>
  <sheetViews>
    <sheetView view="pageBreakPreview" topLeftCell="A10" zoomScale="85" zoomScaleNormal="100" zoomScaleSheetLayoutView="85" workbookViewId="0">
      <selection activeCell="A2" sqref="A2"/>
    </sheetView>
  </sheetViews>
  <sheetFormatPr defaultRowHeight="16.5" x14ac:dyDescent="0.3"/>
  <cols>
    <col min="1" max="1" width="11.875" style="2" customWidth="1"/>
    <col min="2" max="2" width="14.75" style="2" customWidth="1"/>
    <col min="3" max="3" width="55.62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 x14ac:dyDescent="0.3">
      <c r="A1" s="194" t="s">
        <v>133</v>
      </c>
      <c r="B1" s="195"/>
      <c r="C1" s="195"/>
      <c r="D1" s="195"/>
      <c r="E1" s="195"/>
      <c r="F1" s="196"/>
    </row>
    <row r="2" spans="1:6" ht="36" customHeight="1" x14ac:dyDescent="0.3">
      <c r="A2" s="61" t="s">
        <v>74</v>
      </c>
      <c r="B2" s="197" t="s">
        <v>30</v>
      </c>
      <c r="C2" s="197"/>
      <c r="D2" s="61" t="s">
        <v>1</v>
      </c>
      <c r="E2" s="197" t="s">
        <v>75</v>
      </c>
      <c r="F2" s="197"/>
    </row>
    <row r="3" spans="1:6" ht="36" customHeight="1" x14ac:dyDescent="0.3">
      <c r="A3" s="185" t="s">
        <v>2</v>
      </c>
      <c r="B3" s="186"/>
      <c r="C3" s="186"/>
      <c r="D3" s="186"/>
      <c r="E3" s="187"/>
      <c r="F3" s="62"/>
    </row>
    <row r="4" spans="1:6" ht="36" customHeight="1" x14ac:dyDescent="0.3">
      <c r="A4" s="61" t="s">
        <v>3</v>
      </c>
      <c r="B4" s="61" t="s">
        <v>4</v>
      </c>
      <c r="C4" s="188" t="s">
        <v>29</v>
      </c>
      <c r="D4" s="189"/>
      <c r="E4" s="61" t="s">
        <v>76</v>
      </c>
      <c r="F4" s="61" t="s">
        <v>7</v>
      </c>
    </row>
    <row r="5" spans="1:6" ht="36" customHeight="1" x14ac:dyDescent="0.3">
      <c r="A5" s="188" t="s">
        <v>16</v>
      </c>
      <c r="B5" s="189"/>
      <c r="C5" s="122"/>
      <c r="D5" s="176"/>
      <c r="E5" s="63">
        <f>SUM(E6:E6)</f>
        <v>0</v>
      </c>
      <c r="F5" s="64"/>
    </row>
    <row r="6" spans="1:6" ht="36" customHeight="1" x14ac:dyDescent="0.3">
      <c r="A6" s="64">
        <v>1</v>
      </c>
      <c r="B6" s="72"/>
      <c r="C6" s="122"/>
      <c r="D6" s="176"/>
      <c r="E6" s="63"/>
      <c r="F6" s="64"/>
    </row>
    <row r="7" spans="1:6" ht="36" customHeight="1" x14ac:dyDescent="0.3">
      <c r="A7" s="185" t="s">
        <v>72</v>
      </c>
      <c r="B7" s="186"/>
      <c r="C7" s="186"/>
      <c r="D7" s="186"/>
      <c r="E7" s="186"/>
      <c r="F7" s="187"/>
    </row>
    <row r="8" spans="1:6" ht="36" customHeight="1" x14ac:dyDescent="0.3">
      <c r="A8" s="188" t="s">
        <v>8</v>
      </c>
      <c r="B8" s="189"/>
      <c r="C8" s="61" t="s">
        <v>9</v>
      </c>
      <c r="D8" s="61" t="s">
        <v>4</v>
      </c>
      <c r="E8" s="61" t="s">
        <v>6</v>
      </c>
      <c r="F8" s="61" t="s">
        <v>7</v>
      </c>
    </row>
    <row r="9" spans="1:6" ht="36" customHeight="1" x14ac:dyDescent="0.3">
      <c r="A9" s="188" t="s">
        <v>10</v>
      </c>
      <c r="B9" s="189"/>
      <c r="C9" s="190">
        <f>C12+C14+C16+C18+C20</f>
        <v>10192280</v>
      </c>
      <c r="D9" s="191"/>
      <c r="E9" s="192"/>
      <c r="F9" s="64"/>
    </row>
    <row r="10" spans="1:6" ht="36" customHeight="1" x14ac:dyDescent="0.3">
      <c r="A10" s="177" t="s">
        <v>73</v>
      </c>
      <c r="B10" s="61">
        <v>1</v>
      </c>
      <c r="C10" s="65" t="s">
        <v>130</v>
      </c>
      <c r="D10" s="66">
        <v>45932</v>
      </c>
      <c r="E10" s="67">
        <v>5250000</v>
      </c>
      <c r="F10" s="64"/>
    </row>
    <row r="11" spans="1:6" ht="36" customHeight="1" x14ac:dyDescent="0.3">
      <c r="A11" s="193"/>
      <c r="B11" s="61">
        <v>2</v>
      </c>
      <c r="C11" s="65" t="s">
        <v>131</v>
      </c>
      <c r="D11" s="66">
        <v>45932</v>
      </c>
      <c r="E11" s="67">
        <v>4812500</v>
      </c>
      <c r="F11" s="64"/>
    </row>
    <row r="12" spans="1:6" ht="36" customHeight="1" x14ac:dyDescent="0.3">
      <c r="A12" s="178"/>
      <c r="B12" s="61" t="s">
        <v>11</v>
      </c>
      <c r="C12" s="182">
        <f>SUM(E10:E11)</f>
        <v>10062500</v>
      </c>
      <c r="D12" s="183"/>
      <c r="E12" s="184"/>
      <c r="F12" s="64"/>
    </row>
    <row r="13" spans="1:6" ht="36" customHeight="1" x14ac:dyDescent="0.3">
      <c r="A13" s="177" t="s">
        <v>14</v>
      </c>
      <c r="B13" s="61">
        <v>1</v>
      </c>
      <c r="C13" s="68"/>
      <c r="D13" s="69"/>
      <c r="E13" s="70"/>
      <c r="F13" s="64"/>
    </row>
    <row r="14" spans="1:6" ht="36" customHeight="1" x14ac:dyDescent="0.3">
      <c r="A14" s="178"/>
      <c r="B14" s="61" t="s">
        <v>11</v>
      </c>
      <c r="C14" s="198">
        <f>SUM(E13:E13)</f>
        <v>0</v>
      </c>
      <c r="D14" s="199"/>
      <c r="E14" s="200"/>
      <c r="F14" s="64"/>
    </row>
    <row r="15" spans="1:6" ht="36" customHeight="1" x14ac:dyDescent="0.3">
      <c r="A15" s="177" t="s">
        <v>12</v>
      </c>
      <c r="B15" s="61">
        <v>1</v>
      </c>
      <c r="C15" s="68"/>
      <c r="D15" s="68"/>
      <c r="E15" s="71"/>
      <c r="F15" s="64"/>
    </row>
    <row r="16" spans="1:6" ht="36" customHeight="1" x14ac:dyDescent="0.3">
      <c r="A16" s="178"/>
      <c r="B16" s="61" t="s">
        <v>11</v>
      </c>
      <c r="C16" s="201">
        <v>0</v>
      </c>
      <c r="D16" s="202"/>
      <c r="E16" s="203"/>
      <c r="F16" s="64"/>
    </row>
    <row r="17" spans="1:6" ht="36" customHeight="1" x14ac:dyDescent="0.3">
      <c r="A17" s="177" t="s">
        <v>28</v>
      </c>
      <c r="B17" s="61">
        <v>1</v>
      </c>
      <c r="C17" s="68"/>
      <c r="D17" s="69"/>
      <c r="E17" s="70"/>
      <c r="F17" s="64"/>
    </row>
    <row r="18" spans="1:6" ht="36" customHeight="1" x14ac:dyDescent="0.3">
      <c r="A18" s="178"/>
      <c r="B18" s="61" t="s">
        <v>11</v>
      </c>
      <c r="C18" s="198">
        <f>SUM(E17:E17)</f>
        <v>0</v>
      </c>
      <c r="D18" s="199"/>
      <c r="E18" s="200"/>
      <c r="F18" s="64"/>
    </row>
    <row r="19" spans="1:6" ht="36" customHeight="1" x14ac:dyDescent="0.3">
      <c r="A19" s="177" t="s">
        <v>77</v>
      </c>
      <c r="B19" s="61">
        <v>1</v>
      </c>
      <c r="C19" s="68" t="s">
        <v>132</v>
      </c>
      <c r="D19" s="66">
        <v>45905</v>
      </c>
      <c r="E19" s="70">
        <v>129780</v>
      </c>
      <c r="F19" s="64"/>
    </row>
    <row r="20" spans="1:6" ht="36" customHeight="1" x14ac:dyDescent="0.3">
      <c r="A20" s="178"/>
      <c r="B20" s="61" t="s">
        <v>11</v>
      </c>
      <c r="C20" s="179">
        <f>SUM(E19:E19)</f>
        <v>129780</v>
      </c>
      <c r="D20" s="180"/>
      <c r="E20" s="181"/>
      <c r="F20" s="64"/>
    </row>
    <row r="21" spans="1:6" ht="36" customHeight="1" x14ac:dyDescent="0.3">
      <c r="E21" s="3"/>
    </row>
    <row r="43" spans="22:22" x14ac:dyDescent="0.3">
      <c r="V43" s="2"/>
    </row>
  </sheetData>
  <mergeCells count="22">
    <mergeCell ref="A19:A20"/>
    <mergeCell ref="C20:E20"/>
    <mergeCell ref="A13:A14"/>
    <mergeCell ref="A3:E3"/>
    <mergeCell ref="A1:F1"/>
    <mergeCell ref="C4:D4"/>
    <mergeCell ref="B2:C2"/>
    <mergeCell ref="E2:F2"/>
    <mergeCell ref="C16:E16"/>
    <mergeCell ref="A5:B5"/>
    <mergeCell ref="C5:D5"/>
    <mergeCell ref="C6:D6"/>
    <mergeCell ref="C12:E12"/>
    <mergeCell ref="A10:A12"/>
    <mergeCell ref="A17:A18"/>
    <mergeCell ref="C18:E18"/>
    <mergeCell ref="A15:A16"/>
    <mergeCell ref="C14:E14"/>
    <mergeCell ref="A7:F7"/>
    <mergeCell ref="A8:B8"/>
    <mergeCell ref="A9:B9"/>
    <mergeCell ref="C9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V45"/>
  <sheetViews>
    <sheetView view="pageBreakPreview" zoomScale="70" zoomScaleNormal="100" zoomScaleSheetLayoutView="70" workbookViewId="0">
      <selection activeCell="E11" sqref="E1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9" customWidth="1"/>
    <col min="6" max="6" width="13.875" style="1" customWidth="1"/>
    <col min="7" max="16384" width="9" style="1"/>
  </cols>
  <sheetData>
    <row r="1" spans="1:6" customFormat="1" ht="45" customHeight="1" x14ac:dyDescent="0.3">
      <c r="A1" s="171" t="s">
        <v>109</v>
      </c>
      <c r="B1" s="172"/>
      <c r="C1" s="172"/>
      <c r="D1" s="172"/>
      <c r="E1" s="172"/>
      <c r="F1" s="173"/>
    </row>
    <row r="2" spans="1:6" ht="36" customHeight="1" x14ac:dyDescent="0.3">
      <c r="A2" s="15" t="s">
        <v>37</v>
      </c>
      <c r="B2" s="204" t="s">
        <v>36</v>
      </c>
      <c r="C2" s="204"/>
      <c r="D2" s="15" t="s">
        <v>1</v>
      </c>
      <c r="E2" s="204" t="s">
        <v>34</v>
      </c>
      <c r="F2" s="204"/>
    </row>
    <row r="3" spans="1:6" ht="36" customHeight="1" x14ac:dyDescent="0.3">
      <c r="A3" s="161" t="s">
        <v>2</v>
      </c>
      <c r="B3" s="162"/>
      <c r="C3" s="162"/>
      <c r="D3" s="162"/>
      <c r="E3" s="163"/>
      <c r="F3" s="21"/>
    </row>
    <row r="4" spans="1:6" ht="36" customHeight="1" x14ac:dyDescent="0.3">
      <c r="A4" s="15" t="s">
        <v>3</v>
      </c>
      <c r="B4" s="15" t="s">
        <v>4</v>
      </c>
      <c r="C4" s="104" t="s">
        <v>29</v>
      </c>
      <c r="D4" s="105"/>
      <c r="E4" s="15" t="s">
        <v>20</v>
      </c>
      <c r="F4" s="15" t="s">
        <v>7</v>
      </c>
    </row>
    <row r="5" spans="1:6" ht="36" customHeight="1" x14ac:dyDescent="0.3">
      <c r="A5" s="104" t="s">
        <v>16</v>
      </c>
      <c r="B5" s="105"/>
      <c r="C5" s="205"/>
      <c r="D5" s="206"/>
      <c r="E5" s="73">
        <f>SUM(E6:E6)</f>
        <v>0</v>
      </c>
      <c r="F5" s="16"/>
    </row>
    <row r="6" spans="1:6" ht="36" customHeight="1" x14ac:dyDescent="0.3">
      <c r="A6" s="21">
        <v>1</v>
      </c>
      <c r="B6" s="74"/>
      <c r="C6" s="93"/>
      <c r="D6" s="94"/>
      <c r="E6" s="75"/>
      <c r="F6" s="16"/>
    </row>
    <row r="7" spans="1:6" ht="36" customHeight="1" x14ac:dyDescent="0.3">
      <c r="A7" s="161" t="s">
        <v>18</v>
      </c>
      <c r="B7" s="162"/>
      <c r="C7" s="162"/>
      <c r="D7" s="162"/>
      <c r="E7" s="162"/>
      <c r="F7" s="163"/>
    </row>
    <row r="8" spans="1:6" ht="36" customHeight="1" x14ac:dyDescent="0.3">
      <c r="A8" s="104" t="s">
        <v>8</v>
      </c>
      <c r="B8" s="105"/>
      <c r="C8" s="15" t="s">
        <v>9</v>
      </c>
      <c r="D8" s="15" t="s">
        <v>4</v>
      </c>
      <c r="E8" s="15" t="s">
        <v>6</v>
      </c>
      <c r="F8" s="15" t="s">
        <v>7</v>
      </c>
    </row>
    <row r="9" spans="1:6" ht="36" customHeight="1" x14ac:dyDescent="0.3">
      <c r="A9" s="104" t="s">
        <v>10</v>
      </c>
      <c r="B9" s="105"/>
      <c r="C9" s="150">
        <f>C12+C14+C16+C18+C20</f>
        <v>13741000</v>
      </c>
      <c r="D9" s="164"/>
      <c r="E9" s="151"/>
      <c r="F9" s="16"/>
    </row>
    <row r="10" spans="1:6" ht="36" customHeight="1" x14ac:dyDescent="0.3">
      <c r="A10" s="76"/>
      <c r="B10" s="15">
        <v>1</v>
      </c>
      <c r="C10" s="77" t="s">
        <v>106</v>
      </c>
      <c r="D10" s="74">
        <v>45932</v>
      </c>
      <c r="E10" s="78">
        <v>6250000</v>
      </c>
      <c r="F10" s="16"/>
    </row>
    <row r="11" spans="1:6" ht="36" customHeight="1" x14ac:dyDescent="0.3">
      <c r="A11" s="147" t="s">
        <v>13</v>
      </c>
      <c r="B11" s="15">
        <v>2</v>
      </c>
      <c r="C11" s="77" t="s">
        <v>107</v>
      </c>
      <c r="D11" s="74">
        <v>45932</v>
      </c>
      <c r="E11" s="78">
        <v>7331250</v>
      </c>
      <c r="F11" s="16"/>
    </row>
    <row r="12" spans="1:6" ht="36" customHeight="1" x14ac:dyDescent="0.3">
      <c r="A12" s="146"/>
      <c r="B12" s="15" t="s">
        <v>11</v>
      </c>
      <c r="C12" s="165">
        <f>SUM(E10:E11)</f>
        <v>13581250</v>
      </c>
      <c r="D12" s="166"/>
      <c r="E12" s="167"/>
      <c r="F12" s="16"/>
    </row>
    <row r="13" spans="1:6" ht="36" customHeight="1" x14ac:dyDescent="0.3">
      <c r="A13" s="147" t="s">
        <v>14</v>
      </c>
      <c r="B13" s="15">
        <v>1</v>
      </c>
      <c r="C13" s="25"/>
      <c r="D13" s="35"/>
      <c r="E13" s="36"/>
      <c r="F13" s="16"/>
    </row>
    <row r="14" spans="1:6" ht="36" customHeight="1" x14ac:dyDescent="0.3">
      <c r="A14" s="146"/>
      <c r="B14" s="15" t="s">
        <v>11</v>
      </c>
      <c r="C14" s="155">
        <f>SUM(E13:E13)</f>
        <v>0</v>
      </c>
      <c r="D14" s="156"/>
      <c r="E14" s="157"/>
      <c r="F14" s="16"/>
    </row>
    <row r="15" spans="1:6" ht="36" customHeight="1" x14ac:dyDescent="0.3">
      <c r="A15" s="147" t="s">
        <v>12</v>
      </c>
      <c r="B15" s="15">
        <v>1</v>
      </c>
      <c r="C15" s="25"/>
      <c r="D15" s="25"/>
      <c r="E15" s="37"/>
      <c r="F15" s="16"/>
    </row>
    <row r="16" spans="1:6" ht="36" customHeight="1" x14ac:dyDescent="0.3">
      <c r="A16" s="146"/>
      <c r="B16" s="15" t="s">
        <v>11</v>
      </c>
      <c r="C16" s="158">
        <v>0</v>
      </c>
      <c r="D16" s="159"/>
      <c r="E16" s="160"/>
      <c r="F16" s="16"/>
    </row>
    <row r="17" spans="1:6" ht="36" customHeight="1" x14ac:dyDescent="0.3">
      <c r="A17" s="147" t="s">
        <v>28</v>
      </c>
      <c r="B17" s="15">
        <v>1</v>
      </c>
      <c r="C17" s="25"/>
      <c r="D17" s="35"/>
      <c r="E17" s="36"/>
      <c r="F17" s="16"/>
    </row>
    <row r="18" spans="1:6" ht="36" customHeight="1" x14ac:dyDescent="0.3">
      <c r="A18" s="146"/>
      <c r="B18" s="15" t="s">
        <v>11</v>
      </c>
      <c r="C18" s="155">
        <f>SUM(E17:E17)</f>
        <v>0</v>
      </c>
      <c r="D18" s="156"/>
      <c r="E18" s="157"/>
      <c r="F18" s="16"/>
    </row>
    <row r="19" spans="1:6" ht="36" customHeight="1" x14ac:dyDescent="0.3">
      <c r="A19" s="147" t="s">
        <v>21</v>
      </c>
      <c r="B19" s="15">
        <v>1</v>
      </c>
      <c r="C19" s="16" t="s">
        <v>108</v>
      </c>
      <c r="D19" s="74">
        <v>45905</v>
      </c>
      <c r="E19" s="79">
        <v>159750</v>
      </c>
      <c r="F19" s="16"/>
    </row>
    <row r="20" spans="1:6" ht="36" customHeight="1" x14ac:dyDescent="0.3">
      <c r="A20" s="146"/>
      <c r="B20" s="15" t="s">
        <v>11</v>
      </c>
      <c r="C20" s="152">
        <f>SUM(E19:E19)</f>
        <v>159750</v>
      </c>
      <c r="D20" s="153"/>
      <c r="E20" s="154"/>
      <c r="F20" s="16"/>
    </row>
    <row r="21" spans="1:6" x14ac:dyDescent="0.3">
      <c r="E21" s="80"/>
    </row>
    <row r="22" spans="1:6" x14ac:dyDescent="0.3">
      <c r="E22" s="80"/>
    </row>
    <row r="45" spans="22:22" x14ac:dyDescent="0.3">
      <c r="V45" s="2"/>
    </row>
  </sheetData>
  <mergeCells count="22"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1:A12"/>
    <mergeCell ref="C6:D6"/>
    <mergeCell ref="C20:E20"/>
    <mergeCell ref="A13:A14"/>
    <mergeCell ref="C14:E14"/>
    <mergeCell ref="A15:A16"/>
    <mergeCell ref="C16:E16"/>
    <mergeCell ref="A17:A18"/>
    <mergeCell ref="C18:E18"/>
    <mergeCell ref="A19:A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  <pageSetUpPr fitToPage="1"/>
  </sheetPr>
  <dimension ref="A1:F24"/>
  <sheetViews>
    <sheetView tabSelected="1" zoomScale="85" zoomScaleNormal="85" workbookViewId="0">
      <selection activeCell="E5" sqref="E5"/>
    </sheetView>
  </sheetViews>
  <sheetFormatPr defaultRowHeight="16.5" x14ac:dyDescent="0.3"/>
  <cols>
    <col min="1" max="2" width="13.625" customWidth="1"/>
    <col min="3" max="3" width="55.625" customWidth="1"/>
    <col min="4" max="4" width="13.625" customWidth="1"/>
    <col min="5" max="5" width="18.625" customWidth="1"/>
    <col min="6" max="6" width="13.625" customWidth="1"/>
  </cols>
  <sheetData>
    <row r="1" spans="1:6" ht="44.25" customHeight="1" x14ac:dyDescent="0.3">
      <c r="A1" s="207" t="s">
        <v>220</v>
      </c>
      <c r="B1" s="208"/>
      <c r="C1" s="208"/>
      <c r="D1" s="208"/>
      <c r="E1" s="208"/>
      <c r="F1" s="209"/>
    </row>
    <row r="2" spans="1:6" ht="39.950000000000003" customHeight="1" x14ac:dyDescent="0.3">
      <c r="A2" s="210" t="s">
        <v>0</v>
      </c>
      <c r="B2" s="211" t="s">
        <v>196</v>
      </c>
      <c r="C2" s="211"/>
      <c r="D2" s="212" t="s">
        <v>1</v>
      </c>
      <c r="E2" s="211" t="s">
        <v>197</v>
      </c>
      <c r="F2" s="213"/>
    </row>
    <row r="3" spans="1:6" ht="39.950000000000003" customHeight="1" x14ac:dyDescent="0.3">
      <c r="A3" s="214" t="s">
        <v>2</v>
      </c>
      <c r="B3" s="215"/>
      <c r="C3" s="215"/>
      <c r="D3" s="215"/>
      <c r="E3" s="216"/>
      <c r="F3" s="217"/>
    </row>
    <row r="4" spans="1:6" ht="39.950000000000003" customHeight="1" x14ac:dyDescent="0.3">
      <c r="A4" s="210" t="s">
        <v>3</v>
      </c>
      <c r="B4" s="212" t="s">
        <v>4</v>
      </c>
      <c r="C4" s="218" t="s">
        <v>5</v>
      </c>
      <c r="D4" s="219"/>
      <c r="E4" s="212" t="s">
        <v>6</v>
      </c>
      <c r="F4" s="220" t="s">
        <v>7</v>
      </c>
    </row>
    <row r="5" spans="1:6" ht="39.950000000000003" customHeight="1" x14ac:dyDescent="0.3">
      <c r="A5" s="221" t="s">
        <v>10</v>
      </c>
      <c r="B5" s="219"/>
      <c r="C5" s="246"/>
      <c r="D5" s="246"/>
      <c r="E5" s="247">
        <f>SUM(E6:E8)</f>
        <v>26039188</v>
      </c>
      <c r="F5" s="248"/>
    </row>
    <row r="6" spans="1:6" ht="39.950000000000003" customHeight="1" x14ac:dyDescent="0.3">
      <c r="A6" s="222">
        <v>1</v>
      </c>
      <c r="B6" s="223">
        <v>45911</v>
      </c>
      <c r="C6" s="99" t="s">
        <v>198</v>
      </c>
      <c r="D6" s="99"/>
      <c r="E6" s="224">
        <v>9024525</v>
      </c>
      <c r="F6" s="225"/>
    </row>
    <row r="7" spans="1:6" ht="39.950000000000003" customHeight="1" x14ac:dyDescent="0.3">
      <c r="A7" s="222">
        <v>2</v>
      </c>
      <c r="B7" s="223">
        <v>45911</v>
      </c>
      <c r="C7" s="226" t="s">
        <v>200</v>
      </c>
      <c r="D7" s="227"/>
      <c r="E7" s="224">
        <v>8263051</v>
      </c>
      <c r="F7" s="225"/>
    </row>
    <row r="8" spans="1:6" ht="39.950000000000003" customHeight="1" x14ac:dyDescent="0.3">
      <c r="A8" s="222">
        <v>3</v>
      </c>
      <c r="B8" s="223">
        <v>45911</v>
      </c>
      <c r="C8" s="226" t="s">
        <v>199</v>
      </c>
      <c r="D8" s="227"/>
      <c r="E8" s="224">
        <v>8751612</v>
      </c>
      <c r="F8" s="228"/>
    </row>
    <row r="9" spans="1:6" ht="39.950000000000003" customHeight="1" x14ac:dyDescent="0.3">
      <c r="A9" s="222"/>
      <c r="B9" s="229"/>
      <c r="C9" s="230"/>
      <c r="D9" s="230"/>
      <c r="E9" s="231"/>
      <c r="F9" s="232"/>
    </row>
    <row r="10" spans="1:6" ht="39.950000000000003" customHeight="1" x14ac:dyDescent="0.3">
      <c r="A10" s="214" t="s">
        <v>25</v>
      </c>
      <c r="B10" s="215"/>
      <c r="C10" s="215"/>
      <c r="D10" s="215"/>
      <c r="E10" s="215"/>
      <c r="F10" s="233"/>
    </row>
    <row r="11" spans="1:6" ht="39.950000000000003" customHeight="1" x14ac:dyDescent="0.3">
      <c r="A11" s="221" t="s">
        <v>8</v>
      </c>
      <c r="B11" s="219"/>
      <c r="C11" s="212" t="s">
        <v>9</v>
      </c>
      <c r="D11" s="212" t="s">
        <v>4</v>
      </c>
      <c r="E11" s="212" t="s">
        <v>6</v>
      </c>
      <c r="F11" s="220" t="s">
        <v>7</v>
      </c>
    </row>
    <row r="12" spans="1:6" ht="39.950000000000003" customHeight="1" x14ac:dyDescent="0.3">
      <c r="A12" s="221" t="s">
        <v>10</v>
      </c>
      <c r="B12" s="219"/>
      <c r="C12" s="249">
        <f>C15+E24</f>
        <v>33984010</v>
      </c>
      <c r="D12" s="250"/>
      <c r="E12" s="251"/>
      <c r="F12" s="225"/>
    </row>
    <row r="13" spans="1:6" ht="39.950000000000003" customHeight="1" x14ac:dyDescent="0.3">
      <c r="A13" s="234" t="s">
        <v>26</v>
      </c>
      <c r="B13" s="235" t="s">
        <v>26</v>
      </c>
      <c r="C13" s="236" t="s">
        <v>201</v>
      </c>
      <c r="D13" s="86">
        <v>45932</v>
      </c>
      <c r="E13" s="257">
        <v>10500000</v>
      </c>
      <c r="F13" s="225"/>
    </row>
    <row r="14" spans="1:6" ht="39.950000000000003" customHeight="1" x14ac:dyDescent="0.3">
      <c r="A14" s="237"/>
      <c r="B14" s="238"/>
      <c r="C14" s="236" t="s">
        <v>202</v>
      </c>
      <c r="D14" s="86">
        <v>45932</v>
      </c>
      <c r="E14" s="257">
        <v>18511500</v>
      </c>
      <c r="F14" s="225"/>
    </row>
    <row r="15" spans="1:6" ht="39.950000000000003" customHeight="1" x14ac:dyDescent="0.3">
      <c r="A15" s="239"/>
      <c r="B15" s="240" t="s">
        <v>11</v>
      </c>
      <c r="C15" s="252">
        <f>E13+E14</f>
        <v>29011500</v>
      </c>
      <c r="D15" s="253"/>
      <c r="E15" s="254"/>
      <c r="F15" s="225"/>
    </row>
    <row r="16" spans="1:6" ht="39.950000000000003" customHeight="1" x14ac:dyDescent="0.3">
      <c r="A16" s="237"/>
      <c r="B16" s="240">
        <v>1</v>
      </c>
      <c r="C16" s="91" t="s">
        <v>203</v>
      </c>
      <c r="D16" s="86">
        <v>45905</v>
      </c>
      <c r="E16" s="257">
        <v>396740</v>
      </c>
      <c r="F16" s="225"/>
    </row>
    <row r="17" spans="1:6" ht="39.950000000000003" customHeight="1" x14ac:dyDescent="0.3">
      <c r="A17" s="237"/>
      <c r="B17" s="240">
        <v>2</v>
      </c>
      <c r="C17" s="91" t="s">
        <v>204</v>
      </c>
      <c r="D17" s="86">
        <v>45915</v>
      </c>
      <c r="E17" s="257">
        <v>60600</v>
      </c>
      <c r="F17" s="225"/>
    </row>
    <row r="18" spans="1:6" ht="39.950000000000003" customHeight="1" x14ac:dyDescent="0.3">
      <c r="A18" s="237"/>
      <c r="B18" s="240">
        <v>3</v>
      </c>
      <c r="C18" s="91" t="s">
        <v>205</v>
      </c>
      <c r="D18" s="86">
        <v>45923</v>
      </c>
      <c r="E18" s="257">
        <v>121000</v>
      </c>
      <c r="F18" s="225"/>
    </row>
    <row r="19" spans="1:6" ht="39.950000000000003" customHeight="1" x14ac:dyDescent="0.3">
      <c r="A19" s="237"/>
      <c r="B19" s="240">
        <v>4</v>
      </c>
      <c r="C19" s="77" t="s">
        <v>206</v>
      </c>
      <c r="D19" s="86">
        <v>45925</v>
      </c>
      <c r="E19" s="258">
        <v>3766590</v>
      </c>
      <c r="F19" s="225"/>
    </row>
    <row r="20" spans="1:6" ht="39.950000000000003" customHeight="1" x14ac:dyDescent="0.3">
      <c r="A20" s="237"/>
      <c r="B20" s="240">
        <v>5</v>
      </c>
      <c r="C20" s="92" t="s">
        <v>207</v>
      </c>
      <c r="D20" s="86">
        <v>45925</v>
      </c>
      <c r="E20" s="258">
        <v>92880</v>
      </c>
      <c r="F20" s="225"/>
    </row>
    <row r="21" spans="1:6" ht="39.950000000000003" customHeight="1" x14ac:dyDescent="0.3">
      <c r="A21" s="237"/>
      <c r="B21" s="240">
        <v>6</v>
      </c>
      <c r="C21" s="241" t="s">
        <v>208</v>
      </c>
      <c r="D21" s="86">
        <v>45929</v>
      </c>
      <c r="E21" s="259">
        <v>485910</v>
      </c>
      <c r="F21" s="242"/>
    </row>
    <row r="22" spans="1:6" ht="39.950000000000003" customHeight="1" x14ac:dyDescent="0.3">
      <c r="A22" s="237"/>
      <c r="B22" s="240">
        <v>7</v>
      </c>
      <c r="C22" s="241" t="s">
        <v>209</v>
      </c>
      <c r="D22" s="86">
        <v>45929</v>
      </c>
      <c r="E22" s="259">
        <v>45000</v>
      </c>
      <c r="F22" s="242"/>
    </row>
    <row r="23" spans="1:6" ht="39.950000000000003" customHeight="1" x14ac:dyDescent="0.3">
      <c r="A23" s="237"/>
      <c r="B23" s="240">
        <v>8</v>
      </c>
      <c r="C23" s="77" t="s">
        <v>210</v>
      </c>
      <c r="D23" s="86">
        <v>45929</v>
      </c>
      <c r="E23" s="258">
        <v>3790</v>
      </c>
      <c r="F23" s="242"/>
    </row>
    <row r="24" spans="1:6" ht="39.950000000000003" customHeight="1" thickBot="1" x14ac:dyDescent="0.35">
      <c r="A24" s="243"/>
      <c r="B24" s="244" t="s">
        <v>11</v>
      </c>
      <c r="C24" s="255"/>
      <c r="D24" s="256"/>
      <c r="E24" s="260">
        <f>SUM(E16:E23)</f>
        <v>4972510</v>
      </c>
      <c r="F24" s="245"/>
    </row>
  </sheetData>
  <mergeCells count="18">
    <mergeCell ref="A13:A15"/>
    <mergeCell ref="B13:B14"/>
    <mergeCell ref="C15:E15"/>
    <mergeCell ref="A16:A23"/>
    <mergeCell ref="C6:D6"/>
    <mergeCell ref="C7:D7"/>
    <mergeCell ref="C8:D8"/>
    <mergeCell ref="A10:F10"/>
    <mergeCell ref="A11:B11"/>
    <mergeCell ref="A12:B12"/>
    <mergeCell ref="C12:E12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시니어편의점</vt:lpstr>
      <vt:lpstr>공립유치원도우미!Print_Area</vt:lpstr>
      <vt:lpstr>배움터지킴이!Print_Area</vt:lpstr>
      <vt:lpstr>시니어편의점!Print_Area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2025-10-10T07:13:02Z</cp:lastPrinted>
  <dcterms:created xsi:type="dcterms:W3CDTF">2013-04-19T01:27:08Z</dcterms:created>
  <dcterms:modified xsi:type="dcterms:W3CDTF">2025-10-10T07:14:02Z</dcterms:modified>
</cp:coreProperties>
</file>