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고양시니어클럽\2025년\4. 총무회계\14. 2025년 시장형 월별 사업추진현황 정보공개\1. 통합\"/>
    </mc:Choice>
  </mc:AlternateContent>
  <bookViews>
    <workbookView xWindow="-120" yWindow="-120" windowWidth="29040" windowHeight="15720"/>
  </bookViews>
  <sheets>
    <sheet name="행주농가" sheetId="1" r:id="rId1"/>
    <sheet name="할머니와 재봉틀" sheetId="2" r:id="rId2"/>
    <sheet name="병원도우미" sheetId="4" r:id="rId3"/>
    <sheet name="학교급식도우미" sheetId="6" r:id="rId4"/>
    <sheet name="배움터지킴이" sheetId="5" r:id="rId5"/>
    <sheet name="학교환경관리지원" sheetId="3" r:id="rId6"/>
    <sheet name="공립유치원도우미" sheetId="7" r:id="rId7"/>
  </sheets>
  <definedNames>
    <definedName name="_xlnm.Print_Area" localSheetId="6">공립유치원도우미!$A$1:$F$20</definedName>
    <definedName name="_xlnm.Print_Area" localSheetId="4">배움터지킴이!$A$1:$F$22</definedName>
    <definedName name="_xlnm.Print_Area" localSheetId="3">학교급식도우미!$A$1:$F$22</definedName>
    <definedName name="_xlnm.Print_Area" localSheetId="5">학교환경관리지원!$A$1:$F$23</definedName>
    <definedName name="_xlnm.Print_Area" localSheetId="1">'할머니와 재봉틀'!$A$1:$F$40</definedName>
    <definedName name="_xlnm.Print_Area" localSheetId="0">행주농가!$A$1:$F$80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C42" i="1" l="1"/>
  <c r="C80" i="1"/>
  <c r="C23" i="3"/>
  <c r="C18" i="3"/>
  <c r="C14" i="3"/>
  <c r="C12" i="3"/>
  <c r="E5" i="3"/>
  <c r="C22" i="5"/>
  <c r="C18" i="5"/>
  <c r="C16" i="5"/>
  <c r="C14" i="5"/>
  <c r="C12" i="5"/>
  <c r="E5" i="5"/>
  <c r="C9" i="5" l="1"/>
  <c r="C9" i="3"/>
  <c r="C40" i="2"/>
  <c r="C20" i="7" l="1"/>
  <c r="C18" i="2"/>
  <c r="C22" i="2"/>
  <c r="C22" i="4"/>
  <c r="C54" i="1" l="1"/>
  <c r="H5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6" i="1"/>
  <c r="I31" i="1"/>
  <c r="I26" i="1"/>
  <c r="C25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6" i="1"/>
  <c r="E5" i="7" l="1"/>
  <c r="E5" i="6"/>
  <c r="E5" i="4"/>
  <c r="E5" i="2" l="1"/>
  <c r="C52" i="1" l="1"/>
  <c r="C22" i="6"/>
  <c r="C12" i="6"/>
  <c r="C12" i="4" l="1"/>
  <c r="C12" i="7" l="1"/>
  <c r="C18" i="6" l="1"/>
  <c r="C14" i="6"/>
  <c r="C9" i="6" l="1"/>
  <c r="C18" i="4" l="1"/>
  <c r="C16" i="4"/>
  <c r="C14" i="4" l="1"/>
  <c r="C9" i="4" s="1"/>
  <c r="C18" i="7" l="1"/>
  <c r="C14" i="7"/>
  <c r="C26" i="2"/>
  <c r="C16" i="2" s="1"/>
  <c r="C9" i="7" l="1"/>
  <c r="C50" i="1"/>
  <c r="C48" i="1"/>
  <c r="C45" i="1" l="1"/>
</calcChain>
</file>

<file path=xl/sharedStrings.xml><?xml version="1.0" encoding="utf-8"?>
<sst xmlns="http://schemas.openxmlformats.org/spreadsheetml/2006/main" count="346" uniqueCount="176">
  <si>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</si>
  <si>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</si>
  <si>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</si>
  <si>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</si>
  <si>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</si>
  <si>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</si>
  <si>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</si>
  <si>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</si>
  <si>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</si>
  <si>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</si>
  <si>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</si>
  <si>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</si>
  <si>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</si>
  <si>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</si>
  <si>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</si>
  <si>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</si>
  <si>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</si>
  <si>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</si>
  <si>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</si>
  <si>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</si>
  <si>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금액</t>
    <phoneticPr fontId="1" type="noConversion"/>
  </si>
  <si>
    <t>기타운영비</t>
    <phoneticPr fontId="1" type="noConversion"/>
  </si>
  <si>
    <t>할머니와재봉틀</t>
  </si>
  <si>
    <t>강연주</t>
  </si>
  <si>
    <t xml:space="preserve"> </t>
    <phoneticPr fontId="5" type="noConversion"/>
  </si>
  <si>
    <t>□ 지출(보조금+매출) 현황</t>
  </si>
  <si>
    <t>인건비</t>
  </si>
  <si>
    <t>재료비</t>
  </si>
  <si>
    <t>장비구입비</t>
  </si>
  <si>
    <t>수입항목(매출처)</t>
    <phoneticPr fontId="1" type="noConversion"/>
  </si>
  <si>
    <t>학교환경관리지원</t>
  </si>
  <si>
    <t>병원도우미</t>
    <phoneticPr fontId="1" type="noConversion"/>
  </si>
  <si>
    <t>세부내역</t>
    <phoneticPr fontId="1" type="noConversion"/>
  </si>
  <si>
    <t>배움터지킴이</t>
    <phoneticPr fontId="1" type="noConversion"/>
  </si>
  <si>
    <t>이지영</t>
    <phoneticPr fontId="1" type="noConversion"/>
  </si>
  <si>
    <t>학교급식도우미</t>
  </si>
  <si>
    <t>공립유치원도우미</t>
    <phoneticPr fontId="1" type="noConversion"/>
  </si>
  <si>
    <t>사업단명</t>
    <phoneticPr fontId="1" type="noConversion"/>
  </si>
  <si>
    <t>학교급식도우미 서비스이용료 반환액 지급</t>
  </si>
  <si>
    <t>금액</t>
    <phoneticPr fontId="1" type="noConversion"/>
  </si>
  <si>
    <t>총계</t>
    <phoneticPr fontId="1" type="noConversion"/>
  </si>
  <si>
    <t>□ 지출(보조금+매출) 현황</t>
    <phoneticPr fontId="1" type="noConversion"/>
  </si>
  <si>
    <t>재료비</t>
    <phoneticPr fontId="1" type="noConversion"/>
  </si>
  <si>
    <t>기타운영비</t>
    <phoneticPr fontId="1" type="noConversion"/>
  </si>
  <si>
    <t>유한결</t>
    <phoneticPr fontId="1" type="noConversion"/>
  </si>
  <si>
    <t>할머니와재봉틀 수익금(고양시니어클럽) 입금</t>
    <phoneticPr fontId="5" type="noConversion"/>
  </si>
  <si>
    <t>최민정</t>
    <phoneticPr fontId="1" type="noConversion"/>
  </si>
  <si>
    <t>지도농협 로컬푸드 무원지점</t>
  </si>
  <si>
    <t>지도농협 로컬푸드 화정지점</t>
  </si>
  <si>
    <t>지도농협 로컬푸드 화수점</t>
  </si>
  <si>
    <t>송포농협 로컬푸드</t>
  </si>
  <si>
    <t>조리농협 로컬푸드</t>
  </si>
  <si>
    <t>벽제농협 로컬푸드</t>
  </si>
  <si>
    <t>풍산점(1호점)</t>
  </si>
  <si>
    <t>원당(성사)</t>
  </si>
  <si>
    <t>일산농협본점(2호점)</t>
  </si>
  <si>
    <t>장항점(3호점APC)</t>
  </si>
  <si>
    <t>킨텍스역점(4호점)</t>
  </si>
  <si>
    <t>자유점</t>
  </si>
  <si>
    <t>고양축산농협</t>
  </si>
  <si>
    <t>대화 하나로</t>
  </si>
  <si>
    <t>금촌로컬</t>
  </si>
  <si>
    <t>원당역점</t>
  </si>
  <si>
    <t>할머니와재봉틀 카드수익금(자판기판매) 입금</t>
    <phoneticPr fontId="5" type="noConversion"/>
  </si>
  <si>
    <t xml:space="preserve">할머니와재봉틀 카드수수료 지급 </t>
  </si>
  <si>
    <t>스마트스토어정산</t>
  </si>
  <si>
    <t>현금수익금 입급(개인고객)</t>
  </si>
  <si>
    <t>카드수익금 입급(개인고객)</t>
  </si>
  <si>
    <t>장단콩웰빙마루로컬푸드</t>
  </si>
  <si>
    <t>할머니와재봉틀 카드수익금(개인고객) 입금</t>
    <phoneticPr fontId="5" type="noConversion"/>
  </si>
  <si>
    <t>할머니와재봉틀 수익금(네이버스토어) 입금</t>
    <phoneticPr fontId="5" type="noConversion"/>
  </si>
  <si>
    <t>할머니와재봉틀 수익금(고양시청 여성가족과) 입금</t>
    <phoneticPr fontId="5" type="noConversion"/>
  </si>
  <si>
    <t>경기도농수산진흥원</t>
  </si>
  <si>
    <t>병원도우미 사업단 8월 사업추진현황 정보공개 (8월 31일 기준)</t>
    <phoneticPr fontId="1" type="noConversion"/>
  </si>
  <si>
    <t>병원도우미 참여자 8월 보조금 인건비 지급</t>
    <phoneticPr fontId="1" type="noConversion"/>
  </si>
  <si>
    <t>병원도우미 참여자 8월 수익금 인건비 지급</t>
    <phoneticPr fontId="1" type="noConversion"/>
  </si>
  <si>
    <t>7월 병원도우미 사회보험료 납부</t>
    <phoneticPr fontId="1" type="noConversion"/>
  </si>
  <si>
    <t>학교급식도우미 사업단 8월 사업추진현황 정보공개 (8월 31일 기준)</t>
    <phoneticPr fontId="1" type="noConversion"/>
  </si>
  <si>
    <t>학교급식도우미 사업단 참여자 8월 보조금 인건비 지급</t>
    <phoneticPr fontId="1" type="noConversion"/>
  </si>
  <si>
    <t>학교급식도우미 사업단 참여자 8월 수익금 인건비 지급</t>
    <phoneticPr fontId="1" type="noConversion"/>
  </si>
  <si>
    <t>7월 사회보험료</t>
    <phoneticPr fontId="1" type="noConversion"/>
  </si>
  <si>
    <t>할머니와재봉틀 8월 사업추진현황 정보공개 (8월 31일 기준)</t>
    <phoneticPr fontId="5" type="noConversion"/>
  </si>
  <si>
    <t>할머니와재봉틀 오입금액(고양시니어클럽) 입금</t>
    <phoneticPr fontId="5" type="noConversion"/>
  </si>
  <si>
    <t>할머니와재봉틀 현금수익금(개인고객) 입금</t>
    <phoneticPr fontId="5" type="noConversion"/>
  </si>
  <si>
    <t>할머니와 재봉틀 참여자 8월 수익금 인건비 지급</t>
    <phoneticPr fontId="5" type="noConversion"/>
  </si>
  <si>
    <t>할머니와재봉틀 사업단 조끼원단 및 모자 구입비 지급</t>
    <phoneticPr fontId="1" type="noConversion"/>
  </si>
  <si>
    <t>할머니와재봉틀 사업단 오가닉 원단 구입비 지급</t>
    <phoneticPr fontId="1" type="noConversion"/>
  </si>
  <si>
    <t>할머니와재봉틀 사업단 운영물품(방수원단 외 9건) 구입비 지급</t>
    <phoneticPr fontId="1" type="noConversion"/>
  </si>
  <si>
    <t>온라인몰 판매 정산액 이체 (아임웹)</t>
  </si>
  <si>
    <t>할머니와재봉틀 사업장 8월 전기요금 납부</t>
  </si>
  <si>
    <t>할머니와재봉틀 8월고지 카드단말기 이용료 지급</t>
  </si>
  <si>
    <t>할머니와재봉틀 사업장 8월 정수기 렌탈료 지급</t>
  </si>
  <si>
    <t>할머니와재봉틀 참여자 7월 사회보험료 납부</t>
    <phoneticPr fontId="1" type="noConversion"/>
  </si>
  <si>
    <t>할머니와재봉틀 사업단 운영물품(실 걸이 외 2건) 구입비 지급</t>
    <phoneticPr fontId="1" type="noConversion"/>
  </si>
  <si>
    <t>할머니와재봉틀 사업단 물품 발송으로 인한 택배비 지급</t>
    <phoneticPr fontId="1" type="noConversion"/>
  </si>
  <si>
    <t>할머니와재봉틀 사업장 운영물품(도어락) 구입비 지급</t>
    <phoneticPr fontId="1" type="noConversion"/>
  </si>
  <si>
    <t>할머니와재봉틀 사업단 물품 발송으로 인한 택배비 지급             (다복꾸러미)</t>
    <phoneticPr fontId="1" type="noConversion"/>
  </si>
  <si>
    <t>배움터지킴이 사업단 8월 사업추진현황 정보공개 (8월 31일 기준)</t>
  </si>
  <si>
    <t>배움터지킴이 사업단 참여자 8월 보조금 인건비 지급</t>
  </si>
  <si>
    <t>배움터지킴이 사업단 참여자 8월 수익금 인건비 지급</t>
  </si>
  <si>
    <t>학교환경관리지원사업단 8월 사업추진현황 정보공개 (8월 31일 기준)</t>
  </si>
  <si>
    <t>8월 학교환경관리 수익금 인건비 지급</t>
  </si>
  <si>
    <t>공립유치원도우미 사업단 8월 사업추진현황 정보공개 (8월 31일 기준)</t>
    <phoneticPr fontId="1" type="noConversion"/>
  </si>
  <si>
    <t>공립유치원도우미 사업단 참여자 8월 보조금 인건비 지급</t>
    <phoneticPr fontId="1" type="noConversion"/>
  </si>
  <si>
    <t>7월 공립유치원도우미 사회보험료 납부</t>
    <phoneticPr fontId="1" type="noConversion"/>
  </si>
  <si>
    <t>공립유치원도우미 사업단 참여자 8월 수익금 인건비 지급</t>
    <phoneticPr fontId="1" type="noConversion"/>
  </si>
  <si>
    <t>금액</t>
    <phoneticPr fontId="1" type="noConversion"/>
  </si>
  <si>
    <t>□ 지출(보조금+매출) 현황</t>
    <phoneticPr fontId="1" type="noConversion"/>
  </si>
  <si>
    <t>인건비</t>
    <phoneticPr fontId="1" type="noConversion"/>
  </si>
  <si>
    <t>7월 배움터지킴이 사회보험료 납부</t>
    <phoneticPr fontId="1" type="noConversion"/>
  </si>
  <si>
    <t>2025년 공동체 사업단(배움터지킴이) 참여자 우의 구입비 지급</t>
    <phoneticPr fontId="1" type="noConversion"/>
  </si>
  <si>
    <t>2025년 종사자 역량강화 교육비 납부</t>
    <phoneticPr fontId="1" type="noConversion"/>
  </si>
  <si>
    <t>사업단명</t>
    <phoneticPr fontId="1" type="noConversion"/>
  </si>
  <si>
    <t>유한결</t>
    <phoneticPr fontId="1" type="noConversion"/>
  </si>
  <si>
    <t>금액</t>
    <phoneticPr fontId="1" type="noConversion"/>
  </si>
  <si>
    <t>8월 학교환경관리 보조금 인건비 지급</t>
    <phoneticPr fontId="1" type="noConversion"/>
  </si>
  <si>
    <t>기타운영비</t>
    <phoneticPr fontId="1" type="noConversion"/>
  </si>
  <si>
    <t>학교환경관리 7월 사회보험료 납부</t>
    <phoneticPr fontId="1" type="noConversion"/>
  </si>
  <si>
    <t>2025년 공동체 사업단(학교환경관리지원) 참여자 우의 구입비 지급</t>
    <phoneticPr fontId="1" type="noConversion"/>
  </si>
  <si>
    <t>2025년 경기도시니어클럽협회 종사자 워크숍 교육 참가비 납부</t>
    <phoneticPr fontId="1" type="noConversion"/>
  </si>
  <si>
    <t>2025년 종사자 역량강화 교육비 납부</t>
    <phoneticPr fontId="1" type="noConversion"/>
  </si>
  <si>
    <t>행주농가 사업단 8월 사업추진현황 정보공개 (8월 31일 기준)</t>
    <phoneticPr fontId="1" type="noConversion"/>
  </si>
  <si>
    <t>신도농협 효자점</t>
  </si>
  <si>
    <t>한국시니어클럽협회</t>
  </si>
  <si>
    <t>수익금 입급(개인고객)</t>
  </si>
  <si>
    <t>코리아경기도주식회사</t>
  </si>
  <si>
    <t>아임웹 정산액</t>
  </si>
  <si>
    <t>고양시청</t>
  </si>
  <si>
    <t>7월 행주농가 사업단 참여자 사회보험 정산보험료 납부(국민건강보험공단)</t>
  </si>
  <si>
    <t>행주농가 카드수수료 지급 (농협카드)</t>
  </si>
  <si>
    <t>행주농가사업단 생산품 발송으로 인한 배송비 지급(고양장촌우편취급국 )</t>
  </si>
  <si>
    <t>행주농가 운영물품(에어커플러 외2건) 구입비 지급(한산홈센터)</t>
  </si>
  <si>
    <t>행주농가 하나로 ESCM사용료 7월분 지급((주)이썸테크)</t>
  </si>
  <si>
    <t>행주농가 카드수수료 지급 (국민카드)</t>
  </si>
  <si>
    <t>행주농가사업단 생산품 및 등기 배송비 지급(고양장촌우편취급국)</t>
  </si>
  <si>
    <t>행주농가 8월고지 자판기 이용료 지급(엘지유플러스)</t>
  </si>
  <si>
    <t>행주농가 8월고지 자판기 이용료 지급(sk텔레콤)</t>
  </si>
  <si>
    <t>행주농가사업단 생상품 발송으로 인한 배송비 지급(고양장촌우편취급국)</t>
  </si>
  <si>
    <t>행주농가 카드수수료 지급 (하나카드 )</t>
  </si>
  <si>
    <t>행주농가 사업장 25년 8월 고지 전기요금 납부(한국전력공사)</t>
  </si>
  <si>
    <t>행주농가 8월고지 카드단말기 이용료 지급(체크맨)</t>
  </si>
  <si>
    <t>행주농가 주민세(사업소분) 납부(고양시 일산서구청)</t>
  </si>
  <si>
    <t>행주농가 카드수수료 지급 (삼성카드)</t>
  </si>
  <si>
    <t>행주농가 8월고지 이동식 단말기 이용료 지급(sk텔레콤)</t>
  </si>
  <si>
    <t>행주농가 8월고지 인터넷전화 요금 납부(엘지유플러스)</t>
  </si>
  <si>
    <t>행주농가사업단 생상품 발송으로 인한 배송비 지급(고양장촌우편취급국 )</t>
  </si>
  <si>
    <t>행주농가 카드수수료 지급 (농협카드 )</t>
  </si>
  <si>
    <t>사업장 8월 무인경비 이용료 납부(케이폴)</t>
  </si>
  <si>
    <t>행주농가 8월고지 공기청정기 이용료 지급(쿠쿠홈스주식회사)</t>
  </si>
  <si>
    <t>행주농가 타행이체 수수료 지급 (지도,금촌,효자,송포,조리농협)</t>
  </si>
  <si>
    <t>행주농가 카드수수료 지급 (국민카드, 현대카드)</t>
  </si>
  <si>
    <t>20250805-00008</t>
  </si>
  <si>
    <t>20250805-00088</t>
  </si>
  <si>
    <t>20250806-00001</t>
  </si>
  <si>
    <t>20250806-00002</t>
  </si>
  <si>
    <t>20250811-00001</t>
  </si>
  <si>
    <t>20250811-00004</t>
  </si>
  <si>
    <t>20250812-00006</t>
  </si>
  <si>
    <t>20250818-00014</t>
  </si>
  <si>
    <t>20250818-00015</t>
  </si>
  <si>
    <t>20250818-00016</t>
  </si>
  <si>
    <t>20250819-00004</t>
  </si>
  <si>
    <t>20250819-00006</t>
  </si>
  <si>
    <t>20250820-00011</t>
  </si>
  <si>
    <t>20250821-00004</t>
  </si>
  <si>
    <t>20250821-00006</t>
  </si>
  <si>
    <t>20250821-00014</t>
  </si>
  <si>
    <t>20250822-00004</t>
  </si>
  <si>
    <t>20250825-00005</t>
  </si>
  <si>
    <t>20250825-00044</t>
  </si>
  <si>
    <t>20250825-00047</t>
  </si>
  <si>
    <t>20250825-00049</t>
  </si>
  <si>
    <t>20250828-00003</t>
  </si>
  <si>
    <t>20250828-00008</t>
  </si>
  <si>
    <t>20250828-00012</t>
  </si>
  <si>
    <t>20250829-00005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</si>
</sst>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);[Red]\(#,##0\)"/>
    <numFmt numFmtId="177" formatCode="yyyy\.m\.d"/>
    <numFmt numFmtId="178" formatCode="yyyy\.\ m\.\ d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ajor"/>
    </font>
    <font>
      <sz val="11"/>
      <name val="굴림체"/>
      <family val="3"/>
      <charset val="129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3"/>
      <charset val="129"/>
    </font>
    <font>
      <sz val="11"/>
      <color rgb="FF000000"/>
      <name val="돋움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theme="1"/>
      <name val="굴림체"/>
      <family val="3"/>
      <charset val="129"/>
    </font>
    <font>
      <sz val="9"/>
      <color theme="1"/>
      <name val="굴림체"/>
      <family val="3"/>
      <charset val="129"/>
    </font>
    <font>
      <sz val="11"/>
      <color theme="1"/>
      <name val="굴림"/>
      <family val="3"/>
      <charset val="129"/>
    </font>
    <font>
      <b/>
      <sz val="20"/>
      <name val="굴림체"/>
      <family val="3"/>
      <charset val="129"/>
    </font>
    <font>
      <sz val="12"/>
      <name val="굴림체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굴림체"/>
      <family val="3"/>
      <charset val="129"/>
    </font>
    <font>
      <sz val="11"/>
      <color rgb="FFFF0000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F4F4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41" fontId="4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</cellStyleXfs>
  <cellXfs count="20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2" applyFont="1">
      <alignment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right" vertical="center"/>
    </xf>
    <xf numFmtId="0" fontId="11" fillId="0" borderId="1" xfId="0" applyFont="1" applyBorder="1" applyAlignment="1">
      <alignment horizontal="left" vertical="center" wrapText="1"/>
    </xf>
    <xf numFmtId="3" fontId="0" fillId="0" borderId="1" xfId="0" applyNumberFormat="1" applyBorder="1" applyAlignment="1">
      <alignment horizontal="right" vertical="center"/>
    </xf>
    <xf numFmtId="41" fontId="3" fillId="0" borderId="0" xfId="0" applyNumberFormat="1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>
      <alignment vertical="center"/>
    </xf>
    <xf numFmtId="41" fontId="13" fillId="0" borderId="1" xfId="0" applyNumberFormat="1" applyFont="1" applyBorder="1" applyAlignment="1">
      <alignment vertical="center" wrapText="1"/>
    </xf>
    <xf numFmtId="14" fontId="13" fillId="0" borderId="1" xfId="0" applyNumberFormat="1" applyFont="1" applyBorder="1" applyAlignment="1">
      <alignment horizontal="center" vertical="center"/>
    </xf>
    <xf numFmtId="41" fontId="13" fillId="0" borderId="5" xfId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41" fontId="13" fillId="0" borderId="1" xfId="1" applyFont="1" applyBorder="1">
      <alignment vertical="center"/>
    </xf>
    <xf numFmtId="41" fontId="13" fillId="0" borderId="1" xfId="1" applyFont="1" applyBorder="1" applyAlignment="1">
      <alignment horizontal="center" vertical="center" wrapText="1"/>
    </xf>
    <xf numFmtId="3" fontId="13" fillId="0" borderId="1" xfId="0" applyNumberFormat="1" applyFont="1" applyBorder="1">
      <alignment vertical="center"/>
    </xf>
    <xf numFmtId="0" fontId="13" fillId="4" borderId="1" xfId="0" applyFont="1" applyFill="1" applyBorder="1" applyAlignment="1">
      <alignment horizontal="center" vertical="center" wrapText="1"/>
    </xf>
    <xf numFmtId="14" fontId="13" fillId="0" borderId="1" xfId="1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10" fillId="0" borderId="0" xfId="2" applyFont="1">
      <alignment vertical="center"/>
    </xf>
    <xf numFmtId="41" fontId="13" fillId="0" borderId="2" xfId="1" applyFont="1" applyFill="1" applyBorder="1" applyAlignment="1">
      <alignment vertical="center" wrapText="1"/>
    </xf>
    <xf numFmtId="41" fontId="13" fillId="0" borderId="1" xfId="1" applyFont="1" applyFill="1" applyBorder="1" applyAlignment="1">
      <alignment horizontal="center" vertical="center"/>
    </xf>
    <xf numFmtId="41" fontId="13" fillId="0" borderId="0" xfId="1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left" vertical="center" wrapText="1"/>
    </xf>
    <xf numFmtId="41" fontId="16" fillId="0" borderId="1" xfId="0" applyNumberFormat="1" applyFont="1" applyBorder="1" applyAlignment="1">
      <alignment horizontal="center" vertical="center" wrapText="1"/>
    </xf>
    <xf numFmtId="14" fontId="13" fillId="4" borderId="1" xfId="0" applyNumberFormat="1" applyFont="1" applyFill="1" applyBorder="1" applyAlignment="1">
      <alignment horizontal="center" vertical="center" wrapText="1"/>
    </xf>
    <xf numFmtId="176" fontId="13" fillId="4" borderId="1" xfId="0" applyNumberFormat="1" applyFont="1" applyFill="1" applyBorder="1" applyAlignment="1">
      <alignment horizontal="right" vertical="center" wrapText="1"/>
    </xf>
    <xf numFmtId="0" fontId="13" fillId="4" borderId="1" xfId="0" applyFont="1" applyFill="1" applyBorder="1" applyAlignment="1">
      <alignment horizontal="right" vertical="center" wrapText="1"/>
    </xf>
    <xf numFmtId="41" fontId="13" fillId="4" borderId="1" xfId="1" applyFont="1" applyFill="1" applyBorder="1" applyAlignment="1">
      <alignment vertical="center" wrapText="1"/>
    </xf>
    <xf numFmtId="0" fontId="15" fillId="3" borderId="0" xfId="0" applyFont="1" applyFill="1" applyAlignment="1">
      <alignment horizontal="left" vertical="center" wrapText="1"/>
    </xf>
    <xf numFmtId="41" fontId="10" fillId="0" borderId="0" xfId="2" applyNumberFormat="1" applyFont="1" applyAlignment="1">
      <alignment horizontal="right" vertical="center"/>
    </xf>
    <xf numFmtId="0" fontId="0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3" fontId="8" fillId="0" borderId="1" xfId="2" applyNumberFormat="1" applyFont="1" applyBorder="1" applyAlignment="1">
      <alignment horizontal="right" vertical="center" wrapText="1"/>
    </xf>
    <xf numFmtId="0" fontId="8" fillId="0" borderId="1" xfId="2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right" vertical="center" wrapText="1"/>
    </xf>
    <xf numFmtId="0" fontId="8" fillId="3" borderId="1" xfId="2" applyFont="1" applyFill="1" applyBorder="1" applyAlignment="1">
      <alignment horizontal="center" vertical="center" wrapText="1"/>
    </xf>
    <xf numFmtId="177" fontId="8" fillId="0" borderId="1" xfId="2" applyNumberFormat="1" applyFont="1" applyBorder="1" applyAlignment="1">
      <alignment horizontal="center" vertical="center" wrapText="1"/>
    </xf>
    <xf numFmtId="176" fontId="8" fillId="3" borderId="1" xfId="2" applyNumberFormat="1" applyFont="1" applyFill="1" applyBorder="1" applyAlignment="1">
      <alignment horizontal="right" vertical="center" wrapText="1"/>
    </xf>
    <xf numFmtId="0" fontId="8" fillId="0" borderId="16" xfId="0" applyFont="1" applyBorder="1" applyAlignment="1">
      <alignment horizontal="center" vertical="center" wrapText="1"/>
    </xf>
    <xf numFmtId="3" fontId="8" fillId="0" borderId="17" xfId="0" applyNumberFormat="1" applyFont="1" applyBorder="1" applyAlignment="1">
      <alignment horizontal="right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3" borderId="1" xfId="2" applyFont="1" applyFill="1" applyBorder="1" applyAlignment="1">
      <alignment horizontal="right" vertical="center" wrapText="1"/>
    </xf>
    <xf numFmtId="14" fontId="8" fillId="3" borderId="1" xfId="2" applyNumberFormat="1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1" fontId="8" fillId="0" borderId="0" xfId="2" applyNumberFormat="1" applyFont="1" applyAlignment="1">
      <alignment horizontal="right" vertical="center"/>
    </xf>
    <xf numFmtId="41" fontId="8" fillId="3" borderId="3" xfId="4" applyFont="1" applyFill="1" applyBorder="1" applyAlignment="1">
      <alignment vertical="center" wrapText="1"/>
    </xf>
    <xf numFmtId="41" fontId="8" fillId="0" borderId="1" xfId="0" applyNumberFormat="1" applyFont="1" applyBorder="1">
      <alignment vertical="center"/>
    </xf>
    <xf numFmtId="49" fontId="13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1" fontId="8" fillId="0" borderId="1" xfId="4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176" fontId="8" fillId="4" borderId="1" xfId="0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right" vertical="center" wrapText="1"/>
    </xf>
    <xf numFmtId="0" fontId="8" fillId="4" borderId="2" xfId="0" applyFont="1" applyFill="1" applyBorder="1" applyAlignment="1">
      <alignment horizontal="center" vertical="center" wrapText="1"/>
    </xf>
    <xf numFmtId="178" fontId="8" fillId="3" borderId="5" xfId="0" applyNumberFormat="1" applyFont="1" applyFill="1" applyBorder="1" applyAlignment="1">
      <alignment horizontal="center" vertical="center" wrapText="1"/>
    </xf>
    <xf numFmtId="41" fontId="13" fillId="0" borderId="2" xfId="4" applyFont="1" applyBorder="1" applyAlignment="1">
      <alignment horizontal="right" vertical="center" wrapText="1"/>
    </xf>
    <xf numFmtId="178" fontId="13" fillId="3" borderId="5" xfId="0" applyNumberFormat="1" applyFont="1" applyFill="1" applyBorder="1" applyAlignment="1">
      <alignment horizontal="center" vertical="center" wrapText="1"/>
    </xf>
    <xf numFmtId="3" fontId="13" fillId="4" borderId="1" xfId="0" applyNumberFormat="1" applyFont="1" applyFill="1" applyBorder="1" applyAlignment="1">
      <alignment horizontal="right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76" fontId="13" fillId="3" borderId="1" xfId="0" applyNumberFormat="1" applyFont="1" applyFill="1" applyBorder="1" applyAlignment="1">
      <alignment horizontal="right" vertical="center" wrapText="1"/>
    </xf>
    <xf numFmtId="176" fontId="13" fillId="0" borderId="1" xfId="0" applyNumberFormat="1" applyFont="1" applyBorder="1" applyAlignment="1">
      <alignment horizontal="right" vertical="center" wrapText="1"/>
    </xf>
    <xf numFmtId="41" fontId="3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3" fontId="13" fillId="0" borderId="1" xfId="0" applyNumberFormat="1" applyFont="1" applyBorder="1" applyAlignment="1">
      <alignment horizontal="right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41" fontId="13" fillId="0" borderId="1" xfId="1" applyFont="1" applyBorder="1" applyAlignment="1">
      <alignment horizontal="right" vertical="center" wrapText="1"/>
    </xf>
    <xf numFmtId="41" fontId="13" fillId="0" borderId="1" xfId="1" applyFont="1" applyFill="1" applyBorder="1" applyAlignment="1">
      <alignment horizontal="right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3" fontId="19" fillId="0" borderId="0" xfId="0" applyNumberFormat="1" applyFont="1" applyAlignment="1">
      <alignment horizontal="right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1" fontId="13" fillId="4" borderId="1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41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1" fontId="13" fillId="0" borderId="1" xfId="1" applyFont="1" applyBorder="1" applyAlignment="1">
      <alignment horizontal="center" vertical="center" wrapText="1"/>
    </xf>
    <xf numFmtId="41" fontId="13" fillId="0" borderId="1" xfId="0" applyNumberFormat="1" applyFont="1" applyBorder="1" applyAlignment="1">
      <alignment horizontal="center" vertical="center"/>
    </xf>
    <xf numFmtId="41" fontId="13" fillId="4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41" fontId="8" fillId="3" borderId="2" xfId="2" applyNumberFormat="1" applyFont="1" applyFill="1" applyBorder="1" applyAlignment="1">
      <alignment horizontal="center" vertical="center" wrapText="1"/>
    </xf>
    <xf numFmtId="41" fontId="8" fillId="3" borderId="4" xfId="2" applyNumberFormat="1" applyFont="1" applyFill="1" applyBorder="1" applyAlignment="1">
      <alignment horizontal="center" vertical="center" wrapText="1"/>
    </xf>
    <xf numFmtId="41" fontId="8" fillId="3" borderId="3" xfId="2" applyNumberFormat="1" applyFont="1" applyFill="1" applyBorder="1" applyAlignment="1">
      <alignment horizontal="center" vertical="center" wrapText="1"/>
    </xf>
    <xf numFmtId="41" fontId="8" fillId="3" borderId="2" xfId="4" applyFont="1" applyFill="1" applyBorder="1" applyAlignment="1">
      <alignment horizontal="center" vertical="center" wrapText="1"/>
    </xf>
    <xf numFmtId="41" fontId="8" fillId="3" borderId="4" xfId="4" applyFont="1" applyFill="1" applyBorder="1" applyAlignment="1">
      <alignment horizontal="center" vertical="center" wrapText="1"/>
    </xf>
    <xf numFmtId="41" fontId="8" fillId="3" borderId="3" xfId="4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41" fontId="8" fillId="0" borderId="2" xfId="2" applyNumberFormat="1" applyFont="1" applyBorder="1" applyAlignment="1">
      <alignment horizontal="center" vertical="center"/>
    </xf>
    <xf numFmtId="41" fontId="8" fillId="0" borderId="4" xfId="2" applyNumberFormat="1" applyFont="1" applyBorder="1" applyAlignment="1">
      <alignment horizontal="center" vertical="center"/>
    </xf>
    <xf numFmtId="41" fontId="8" fillId="0" borderId="3" xfId="2" applyNumberFormat="1" applyFont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/>
    </xf>
    <xf numFmtId="0" fontId="17" fillId="0" borderId="4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0" fontId="8" fillId="0" borderId="3" xfId="2" applyFont="1" applyBorder="1" applyAlignment="1">
      <alignment horizontal="left" vertical="center"/>
    </xf>
    <xf numFmtId="41" fontId="8" fillId="0" borderId="2" xfId="4" applyFont="1" applyBorder="1" applyAlignment="1">
      <alignment horizontal="center" vertical="center" wrapText="1"/>
    </xf>
    <xf numFmtId="41" fontId="8" fillId="0" borderId="4" xfId="4" applyFont="1" applyBorder="1" applyAlignment="1">
      <alignment horizontal="center" vertical="center" wrapText="1"/>
    </xf>
    <xf numFmtId="41" fontId="8" fillId="0" borderId="3" xfId="4" applyFont="1" applyBorder="1" applyAlignment="1">
      <alignment horizontal="center" vertical="center" wrapText="1"/>
    </xf>
    <xf numFmtId="0" fontId="8" fillId="0" borderId="6" xfId="2" applyFont="1" applyBorder="1" applyAlignment="1">
      <alignment horizontal="left" vertical="center"/>
    </xf>
    <xf numFmtId="0" fontId="8" fillId="0" borderId="7" xfId="2" applyFont="1" applyBorder="1" applyAlignment="1">
      <alignment horizontal="left" vertical="center"/>
    </xf>
    <xf numFmtId="0" fontId="8" fillId="0" borderId="8" xfId="2" applyFont="1" applyBorder="1" applyAlignment="1">
      <alignment horizontal="left" vertical="center"/>
    </xf>
    <xf numFmtId="41" fontId="8" fillId="0" borderId="2" xfId="2" applyNumberFormat="1" applyFont="1" applyBorder="1" applyAlignment="1">
      <alignment horizontal="center" vertical="center" wrapText="1"/>
    </xf>
    <xf numFmtId="41" fontId="8" fillId="0" borderId="4" xfId="2" applyNumberFormat="1" applyFont="1" applyBorder="1" applyAlignment="1">
      <alignment horizontal="center" vertical="center" wrapText="1"/>
    </xf>
    <xf numFmtId="41" fontId="8" fillId="0" borderId="3" xfId="2" applyNumberFormat="1" applyFont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1" fontId="13" fillId="0" borderId="2" xfId="0" applyNumberFormat="1" applyFont="1" applyBorder="1" applyAlignment="1">
      <alignment horizontal="center" vertical="center" wrapText="1"/>
    </xf>
    <xf numFmtId="41" fontId="13" fillId="0" borderId="3" xfId="0" applyNumberFormat="1" applyFont="1" applyBorder="1" applyAlignment="1">
      <alignment horizontal="center" vertical="center" wrapText="1"/>
    </xf>
    <xf numFmtId="41" fontId="13" fillId="0" borderId="2" xfId="0" applyNumberFormat="1" applyFont="1" applyBorder="1" applyAlignment="1">
      <alignment horizontal="center" vertical="center"/>
    </xf>
    <xf numFmtId="41" fontId="13" fillId="0" borderId="4" xfId="0" applyNumberFormat="1" applyFont="1" applyBorder="1" applyAlignment="1">
      <alignment horizontal="center" vertical="center"/>
    </xf>
    <xf numFmtId="41" fontId="13" fillId="0" borderId="3" xfId="0" applyNumberFormat="1" applyFont="1" applyBorder="1" applyAlignment="1">
      <alignment horizontal="center" vertical="center"/>
    </xf>
    <xf numFmtId="41" fontId="13" fillId="4" borderId="2" xfId="1" applyFont="1" applyFill="1" applyBorder="1" applyAlignment="1">
      <alignment horizontal="center" vertical="center" wrapText="1"/>
    </xf>
    <xf numFmtId="41" fontId="13" fillId="4" borderId="4" xfId="1" applyFont="1" applyFill="1" applyBorder="1" applyAlignment="1">
      <alignment horizontal="center" vertical="center" wrapText="1"/>
    </xf>
    <xf numFmtId="41" fontId="13" fillId="4" borderId="3" xfId="1" applyFont="1" applyFill="1" applyBorder="1" applyAlignment="1">
      <alignment horizontal="center" vertical="center" wrapText="1"/>
    </xf>
    <xf numFmtId="41" fontId="13" fillId="4" borderId="2" xfId="0" applyNumberFormat="1" applyFont="1" applyFill="1" applyBorder="1" applyAlignment="1">
      <alignment horizontal="center" vertical="center" wrapText="1"/>
    </xf>
    <xf numFmtId="41" fontId="13" fillId="4" borderId="4" xfId="0" applyNumberFormat="1" applyFont="1" applyFill="1" applyBorder="1" applyAlignment="1">
      <alignment horizontal="center" vertical="center" wrapText="1"/>
    </xf>
    <xf numFmtId="41" fontId="13" fillId="4" borderId="3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41" fontId="13" fillId="0" borderId="4" xfId="0" applyNumberFormat="1" applyFont="1" applyBorder="1" applyAlignment="1">
      <alignment horizontal="center" vertical="center" wrapText="1"/>
    </xf>
    <xf numFmtId="41" fontId="13" fillId="0" borderId="2" xfId="1" applyFont="1" applyBorder="1" applyAlignment="1">
      <alignment horizontal="center" vertical="center" wrapText="1"/>
    </xf>
    <xf numFmtId="41" fontId="13" fillId="0" borderId="4" xfId="1" applyFont="1" applyBorder="1" applyAlignment="1">
      <alignment horizontal="center" vertical="center" wrapText="1"/>
    </xf>
    <xf numFmtId="41" fontId="13" fillId="0" borderId="3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1" fontId="13" fillId="0" borderId="2" xfId="1" applyFont="1" applyFill="1" applyBorder="1" applyAlignment="1">
      <alignment horizontal="center" vertical="center" wrapText="1"/>
    </xf>
    <xf numFmtId="41" fontId="13" fillId="0" borderId="3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41" fontId="8" fillId="0" borderId="2" xfId="0" applyNumberFormat="1" applyFont="1" applyBorder="1" applyAlignment="1">
      <alignment horizontal="center" vertical="center"/>
    </xf>
    <xf numFmtId="41" fontId="8" fillId="0" borderId="4" xfId="0" applyNumberFormat="1" applyFont="1" applyBorder="1" applyAlignment="1">
      <alignment horizontal="center" vertical="center"/>
    </xf>
    <xf numFmtId="41" fontId="8" fillId="0" borderId="3" xfId="0" applyNumberFormat="1" applyFont="1" applyBorder="1" applyAlignment="1">
      <alignment horizontal="center" vertical="center"/>
    </xf>
    <xf numFmtId="41" fontId="8" fillId="0" borderId="2" xfId="1" applyFont="1" applyBorder="1" applyAlignment="1">
      <alignment horizontal="center" vertical="center" wrapText="1"/>
    </xf>
    <xf numFmtId="41" fontId="8" fillId="0" borderId="4" xfId="1" applyFont="1" applyBorder="1" applyAlignment="1">
      <alignment horizontal="center" vertical="center" wrapText="1"/>
    </xf>
    <xf numFmtId="41" fontId="8" fillId="0" borderId="3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1" fontId="8" fillId="0" borderId="2" xfId="0" applyNumberFormat="1" applyFont="1" applyBorder="1" applyAlignment="1">
      <alignment horizontal="center" vertical="center" wrapText="1"/>
    </xf>
    <xf numFmtId="41" fontId="8" fillId="0" borderId="4" xfId="0" applyNumberFormat="1" applyFont="1" applyBorder="1" applyAlignment="1">
      <alignment horizontal="center" vertical="center" wrapText="1"/>
    </xf>
    <xf numFmtId="41" fontId="8" fillId="0" borderId="3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1" fontId="8" fillId="4" borderId="2" xfId="1" applyFont="1" applyFill="1" applyBorder="1" applyAlignment="1">
      <alignment horizontal="center" vertical="center" wrapText="1"/>
    </xf>
    <xf numFmtId="41" fontId="8" fillId="4" borderId="4" xfId="1" applyFont="1" applyFill="1" applyBorder="1" applyAlignment="1">
      <alignment horizontal="center" vertical="center" wrapText="1"/>
    </xf>
    <xf numFmtId="41" fontId="8" fillId="4" borderId="3" xfId="1" applyFont="1" applyFill="1" applyBorder="1" applyAlignment="1">
      <alignment horizontal="center" vertical="center" wrapText="1"/>
    </xf>
    <xf numFmtId="41" fontId="8" fillId="4" borderId="2" xfId="0" applyNumberFormat="1" applyFont="1" applyFill="1" applyBorder="1" applyAlignment="1">
      <alignment horizontal="center" vertical="center" wrapText="1"/>
    </xf>
    <xf numFmtId="41" fontId="8" fillId="4" borderId="4" xfId="0" applyNumberFormat="1" applyFont="1" applyFill="1" applyBorder="1" applyAlignment="1">
      <alignment horizontal="center" vertical="center" wrapText="1"/>
    </xf>
    <xf numFmtId="41" fontId="8" fillId="4" borderId="3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1" fontId="13" fillId="0" borderId="2" xfId="4" applyFont="1" applyBorder="1" applyAlignment="1">
      <alignment horizontal="center" vertical="center" wrapText="1"/>
    </xf>
    <xf numFmtId="41" fontId="13" fillId="0" borderId="3" xfId="4" applyFont="1" applyBorder="1" applyAlignment="1">
      <alignment horizontal="center" vertical="center" wrapText="1"/>
    </xf>
  </cellXfs>
  <cellStyles count="7">
    <cellStyle name="쉼표 [0]" xfId="1" builtinId="6"/>
    <cellStyle name="쉼표 [0] 2" xfId="4"/>
    <cellStyle name="표준" xfId="0" builtinId="0"/>
    <cellStyle name="표준 13" xfId="3"/>
    <cellStyle name="표준 14" xfId="5"/>
    <cellStyle name="표준 2" xfId="2"/>
    <cellStyle name="표준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V82"/>
  <sheetViews>
    <sheetView tabSelected="1" view="pageBreakPreview" topLeftCell="A67" zoomScale="80" zoomScaleNormal="100" zoomScaleSheetLayoutView="80" workbookViewId="0">
      <selection activeCell="C45" sqref="C45:E45"/>
    </sheetView>
  </sheetViews>
  <sheetFormatPr defaultRowHeight="16.5" x14ac:dyDescent="0.3"/>
  <cols>
    <col min="1" max="1" width="11.875" style="2" customWidth="1"/>
    <col min="2" max="2" width="14.75" style="2" customWidth="1"/>
    <col min="3" max="3" width="43.375" style="2" customWidth="1"/>
    <col min="4" max="4" width="13.25" style="2" customWidth="1"/>
    <col min="5" max="5" width="18" style="4" customWidth="1"/>
    <col min="6" max="6" width="5.625" style="2" bestFit="1" customWidth="1"/>
    <col min="7" max="7" width="32.875" style="1" hidden="1" customWidth="1"/>
    <col min="8" max="8" width="10.5" style="1" hidden="1" customWidth="1"/>
    <col min="9" max="9" width="12.125" style="1" hidden="1" customWidth="1"/>
    <col min="10" max="11" width="9" style="1" customWidth="1"/>
    <col min="12" max="16384" width="9" style="1"/>
  </cols>
  <sheetData>
    <row r="1" spans="1:9" customFormat="1" ht="45" customHeight="1" x14ac:dyDescent="0.3">
      <c r="A1" s="103" t="s">
        <v>121</v>
      </c>
      <c r="B1" s="103"/>
      <c r="C1" s="103"/>
      <c r="D1" s="103"/>
      <c r="E1" s="103"/>
      <c r="F1" s="103"/>
    </row>
    <row r="2" spans="1:9" ht="30" customHeight="1" x14ac:dyDescent="0.3">
      <c r="A2" s="15" t="s">
        <v>0</v>
      </c>
      <c r="B2" s="99" t="s">
        <v>15</v>
      </c>
      <c r="C2" s="99"/>
      <c r="D2" s="15" t="s">
        <v>1</v>
      </c>
      <c r="E2" s="93" t="s">
        <v>17</v>
      </c>
      <c r="F2" s="94"/>
    </row>
    <row r="3" spans="1:9" ht="36" customHeight="1" x14ac:dyDescent="0.3">
      <c r="A3" s="97" t="s">
        <v>2</v>
      </c>
      <c r="B3" s="97"/>
      <c r="C3" s="97"/>
      <c r="D3" s="97"/>
      <c r="E3" s="97"/>
      <c r="F3" s="21"/>
    </row>
    <row r="4" spans="1:9" ht="30" customHeight="1" x14ac:dyDescent="0.3">
      <c r="A4" s="15" t="s">
        <v>3</v>
      </c>
      <c r="B4" s="15" t="s">
        <v>4</v>
      </c>
      <c r="C4" s="104" t="s">
        <v>5</v>
      </c>
      <c r="D4" s="105"/>
      <c r="E4" s="15" t="s">
        <v>20</v>
      </c>
      <c r="F4" s="15" t="s">
        <v>7</v>
      </c>
    </row>
    <row r="5" spans="1:9" ht="30" customHeight="1" x14ac:dyDescent="0.3">
      <c r="A5" s="95" t="s">
        <v>16</v>
      </c>
      <c r="B5" s="95"/>
      <c r="C5" s="93"/>
      <c r="D5" s="94"/>
      <c r="E5" s="85">
        <f>SUM(E6:E42)</f>
        <v>19491257</v>
      </c>
      <c r="F5" s="16"/>
      <c r="G5" s="1">
        <v>9690795</v>
      </c>
      <c r="H5" s="8">
        <f>E5-G5</f>
        <v>9800462</v>
      </c>
    </row>
    <row r="6" spans="1:9" ht="30" customHeight="1" x14ac:dyDescent="0.3">
      <c r="A6" s="21">
        <v>1</v>
      </c>
      <c r="B6" s="86">
        <v>45873</v>
      </c>
      <c r="C6" s="93" t="str">
        <f>G6</f>
        <v>현금수익금 입급(개인고객)</v>
      </c>
      <c r="D6" s="94"/>
      <c r="E6" s="87">
        <v>12000</v>
      </c>
      <c r="F6" s="16"/>
      <c r="G6" s="12" t="s">
        <v>66</v>
      </c>
      <c r="H6" s="13">
        <v>27000</v>
      </c>
      <c r="I6" s="14">
        <f>E6-H6</f>
        <v>-15000</v>
      </c>
    </row>
    <row r="7" spans="1:9" ht="30" customHeight="1" x14ac:dyDescent="0.3">
      <c r="A7" s="21">
        <v>2</v>
      </c>
      <c r="B7" s="86">
        <v>45873</v>
      </c>
      <c r="C7" s="93" t="str">
        <f t="shared" ref="C7:C41" si="0">G7</f>
        <v>한국시니어클럽협회</v>
      </c>
      <c r="D7" s="94"/>
      <c r="E7" s="87">
        <v>2200000</v>
      </c>
      <c r="F7" s="16"/>
      <c r="G7" s="12" t="s">
        <v>123</v>
      </c>
      <c r="H7" s="13">
        <v>12750</v>
      </c>
      <c r="I7" s="14">
        <f t="shared" ref="I7:I20" si="1">E7-H7</f>
        <v>2187250</v>
      </c>
    </row>
    <row r="8" spans="1:9" ht="30" customHeight="1" x14ac:dyDescent="0.3">
      <c r="A8" s="21">
        <v>3</v>
      </c>
      <c r="B8" s="86">
        <v>45874</v>
      </c>
      <c r="C8" s="93" t="str">
        <f t="shared" si="0"/>
        <v>카드수익금 입급(개인고객)</v>
      </c>
      <c r="D8" s="94"/>
      <c r="E8" s="87">
        <v>19000</v>
      </c>
      <c r="F8" s="16"/>
      <c r="G8" s="12" t="s">
        <v>67</v>
      </c>
      <c r="H8" s="13">
        <v>64000</v>
      </c>
      <c r="I8" s="14">
        <f t="shared" si="1"/>
        <v>-45000</v>
      </c>
    </row>
    <row r="9" spans="1:9" ht="30" customHeight="1" x14ac:dyDescent="0.3">
      <c r="A9" s="21">
        <v>4</v>
      </c>
      <c r="B9" s="86">
        <v>45874</v>
      </c>
      <c r="C9" s="93" t="str">
        <f t="shared" si="0"/>
        <v>카드수익금 입급(개인고객)</v>
      </c>
      <c r="D9" s="94"/>
      <c r="E9" s="87">
        <v>37000</v>
      </c>
      <c r="F9" s="16"/>
      <c r="G9" s="12" t="s">
        <v>67</v>
      </c>
      <c r="H9" s="13">
        <v>25000</v>
      </c>
      <c r="I9" s="14">
        <f t="shared" si="1"/>
        <v>12000</v>
      </c>
    </row>
    <row r="10" spans="1:9" ht="30" customHeight="1" x14ac:dyDescent="0.3">
      <c r="A10" s="21">
        <v>5</v>
      </c>
      <c r="B10" s="86">
        <v>45874</v>
      </c>
      <c r="C10" s="93" t="str">
        <f t="shared" si="0"/>
        <v>수익금 입급(개인고객)</v>
      </c>
      <c r="D10" s="94"/>
      <c r="E10" s="87">
        <v>280000</v>
      </c>
      <c r="F10" s="16"/>
      <c r="G10" s="12" t="s">
        <v>124</v>
      </c>
      <c r="H10" s="13">
        <v>28050</v>
      </c>
      <c r="I10" s="14">
        <f t="shared" si="1"/>
        <v>251950</v>
      </c>
    </row>
    <row r="11" spans="1:9" ht="30" customHeight="1" x14ac:dyDescent="0.3">
      <c r="A11" s="21">
        <v>6</v>
      </c>
      <c r="B11" s="86">
        <v>45874</v>
      </c>
      <c r="C11" s="93" t="str">
        <f t="shared" si="0"/>
        <v>코리아경기도주식회사</v>
      </c>
      <c r="D11" s="94"/>
      <c r="E11" s="87">
        <v>24500</v>
      </c>
      <c r="F11" s="16"/>
      <c r="G11" s="12" t="s">
        <v>125</v>
      </c>
      <c r="H11" s="13">
        <v>15225</v>
      </c>
      <c r="I11" s="14">
        <f t="shared" si="1"/>
        <v>9275</v>
      </c>
    </row>
    <row r="12" spans="1:9" ht="30" customHeight="1" x14ac:dyDescent="0.3">
      <c r="A12" s="21">
        <v>7</v>
      </c>
      <c r="B12" s="86">
        <v>45874</v>
      </c>
      <c r="C12" s="93" t="str">
        <f t="shared" si="0"/>
        <v>현금수익금 입급(개인고객)</v>
      </c>
      <c r="D12" s="94"/>
      <c r="E12" s="87">
        <v>33000</v>
      </c>
      <c r="F12" s="16"/>
      <c r="G12" s="12" t="s">
        <v>66</v>
      </c>
      <c r="H12" s="13">
        <v>67500</v>
      </c>
      <c r="I12" s="14">
        <f t="shared" si="1"/>
        <v>-34500</v>
      </c>
    </row>
    <row r="13" spans="1:9" ht="30" customHeight="1" x14ac:dyDescent="0.3">
      <c r="A13" s="21">
        <v>8</v>
      </c>
      <c r="B13" s="86">
        <v>45876</v>
      </c>
      <c r="C13" s="93" t="str">
        <f t="shared" si="0"/>
        <v>아임웹 정산액</v>
      </c>
      <c r="D13" s="94"/>
      <c r="E13" s="87">
        <v>8192</v>
      </c>
      <c r="F13" s="16"/>
      <c r="G13" s="12" t="s">
        <v>126</v>
      </c>
      <c r="H13" s="13">
        <v>115600</v>
      </c>
      <c r="I13" s="14">
        <f t="shared" si="1"/>
        <v>-107408</v>
      </c>
    </row>
    <row r="14" spans="1:9" ht="30" customHeight="1" x14ac:dyDescent="0.3">
      <c r="A14" s="21">
        <v>9</v>
      </c>
      <c r="B14" s="86">
        <v>45880</v>
      </c>
      <c r="C14" s="93" t="str">
        <f t="shared" si="0"/>
        <v>카드수익금 입급(개인고객)</v>
      </c>
      <c r="D14" s="94"/>
      <c r="E14" s="87">
        <v>19000</v>
      </c>
      <c r="F14" s="16"/>
      <c r="G14" s="12" t="s">
        <v>67</v>
      </c>
      <c r="H14" s="13">
        <v>49875</v>
      </c>
      <c r="I14" s="14">
        <f t="shared" si="1"/>
        <v>-30875</v>
      </c>
    </row>
    <row r="15" spans="1:9" ht="30" customHeight="1" x14ac:dyDescent="0.3">
      <c r="A15" s="21">
        <v>10</v>
      </c>
      <c r="B15" s="86">
        <v>45880</v>
      </c>
      <c r="C15" s="93" t="str">
        <f t="shared" si="0"/>
        <v>카드수익금 입급(개인고객)</v>
      </c>
      <c r="D15" s="94"/>
      <c r="E15" s="87">
        <v>20000</v>
      </c>
      <c r="F15" s="16"/>
      <c r="G15" s="12" t="s">
        <v>67</v>
      </c>
      <c r="H15" s="13">
        <v>69000</v>
      </c>
      <c r="I15" s="14">
        <f t="shared" si="1"/>
        <v>-49000</v>
      </c>
    </row>
    <row r="16" spans="1:9" ht="30" customHeight="1" x14ac:dyDescent="0.3">
      <c r="A16" s="21">
        <v>11</v>
      </c>
      <c r="B16" s="86">
        <v>45881</v>
      </c>
      <c r="C16" s="93" t="str">
        <f t="shared" si="0"/>
        <v>장단콩웰빙마루로컬푸드</v>
      </c>
      <c r="D16" s="94"/>
      <c r="E16" s="87">
        <v>31450</v>
      </c>
      <c r="F16" s="16"/>
      <c r="G16" s="12" t="s">
        <v>68</v>
      </c>
      <c r="H16" s="13">
        <v>12000</v>
      </c>
      <c r="I16" s="14">
        <f t="shared" si="1"/>
        <v>19450</v>
      </c>
    </row>
    <row r="17" spans="1:9" ht="30" customHeight="1" x14ac:dyDescent="0.3">
      <c r="A17" s="21">
        <v>12</v>
      </c>
      <c r="B17" s="86">
        <v>45888</v>
      </c>
      <c r="C17" s="93" t="str">
        <f t="shared" si="0"/>
        <v>카드수익금 입급(개인고객)</v>
      </c>
      <c r="D17" s="94"/>
      <c r="E17" s="87">
        <v>59000</v>
      </c>
      <c r="F17" s="16"/>
      <c r="G17" s="12" t="s">
        <v>67</v>
      </c>
      <c r="H17" s="13">
        <v>19000</v>
      </c>
      <c r="I17" s="14">
        <f t="shared" si="1"/>
        <v>40000</v>
      </c>
    </row>
    <row r="18" spans="1:9" ht="30" customHeight="1" x14ac:dyDescent="0.3">
      <c r="A18" s="21">
        <v>13</v>
      </c>
      <c r="B18" s="86">
        <v>45889</v>
      </c>
      <c r="C18" s="93" t="str">
        <f t="shared" si="0"/>
        <v>스마트스토어정산</v>
      </c>
      <c r="D18" s="94"/>
      <c r="E18" s="87">
        <v>94350</v>
      </c>
      <c r="F18" s="16"/>
      <c r="G18" s="12" t="s">
        <v>65</v>
      </c>
      <c r="H18" s="13">
        <v>45199</v>
      </c>
      <c r="I18" s="14">
        <f t="shared" si="1"/>
        <v>49151</v>
      </c>
    </row>
    <row r="19" spans="1:9" ht="30" customHeight="1" x14ac:dyDescent="0.3">
      <c r="A19" s="21">
        <v>14</v>
      </c>
      <c r="B19" s="86">
        <v>45889</v>
      </c>
      <c r="C19" s="93" t="str">
        <f t="shared" si="0"/>
        <v>경기도농수산진흥원</v>
      </c>
      <c r="D19" s="94"/>
      <c r="E19" s="87">
        <v>22500</v>
      </c>
      <c r="F19" s="16"/>
      <c r="G19" s="12" t="s">
        <v>72</v>
      </c>
      <c r="H19" s="13">
        <v>22501</v>
      </c>
      <c r="I19" s="14">
        <f t="shared" si="1"/>
        <v>-1</v>
      </c>
    </row>
    <row r="20" spans="1:9" ht="30" customHeight="1" x14ac:dyDescent="0.3">
      <c r="A20" s="21">
        <v>15</v>
      </c>
      <c r="B20" s="86">
        <v>45890</v>
      </c>
      <c r="C20" s="93" t="str">
        <f t="shared" si="0"/>
        <v>카드수익금 입급(개인고객)</v>
      </c>
      <c r="D20" s="94"/>
      <c r="E20" s="87">
        <v>24000</v>
      </c>
      <c r="F20" s="16"/>
      <c r="G20" s="12" t="s">
        <v>67</v>
      </c>
      <c r="H20" s="13">
        <v>248200</v>
      </c>
      <c r="I20" s="14">
        <f t="shared" si="1"/>
        <v>-224200</v>
      </c>
    </row>
    <row r="21" spans="1:9" ht="30" customHeight="1" x14ac:dyDescent="0.3">
      <c r="A21" s="21">
        <v>16</v>
      </c>
      <c r="B21" s="86">
        <v>45890</v>
      </c>
      <c r="C21" s="93" t="str">
        <f t="shared" si="0"/>
        <v>고양시청</v>
      </c>
      <c r="D21" s="94"/>
      <c r="E21" s="87">
        <v>100000</v>
      </c>
      <c r="F21" s="16"/>
      <c r="G21" s="12" t="s">
        <v>127</v>
      </c>
      <c r="H21" s="13">
        <v>27000</v>
      </c>
    </row>
    <row r="22" spans="1:9" ht="30" customHeight="1" x14ac:dyDescent="0.3">
      <c r="A22" s="21">
        <v>17</v>
      </c>
      <c r="B22" s="86">
        <v>45894</v>
      </c>
      <c r="C22" s="93" t="str">
        <f t="shared" si="0"/>
        <v>카드수익금 입급(개인고객)</v>
      </c>
      <c r="D22" s="94"/>
      <c r="E22" s="87">
        <v>30000</v>
      </c>
      <c r="F22" s="16"/>
      <c r="G22" s="12" t="s">
        <v>67</v>
      </c>
      <c r="H22" s="13">
        <v>32000</v>
      </c>
    </row>
    <row r="23" spans="1:9" ht="30" customHeight="1" x14ac:dyDescent="0.3">
      <c r="A23" s="21">
        <v>18</v>
      </c>
      <c r="B23" s="86">
        <v>45896</v>
      </c>
      <c r="C23" s="93" t="str">
        <f t="shared" si="0"/>
        <v>코리아경기도주식회사</v>
      </c>
      <c r="D23" s="94"/>
      <c r="E23" s="88">
        <v>57500</v>
      </c>
      <c r="F23" s="16"/>
      <c r="G23" s="12" t="s">
        <v>125</v>
      </c>
      <c r="H23" s="13">
        <v>11000</v>
      </c>
    </row>
    <row r="24" spans="1:9" ht="30" customHeight="1" x14ac:dyDescent="0.3">
      <c r="A24" s="21">
        <v>19</v>
      </c>
      <c r="B24" s="86">
        <v>45897</v>
      </c>
      <c r="C24" s="93" t="str">
        <f t="shared" si="0"/>
        <v>지도농협 로컬푸드 무원지점</v>
      </c>
      <c r="D24" s="94"/>
      <c r="E24" s="88">
        <v>1033600</v>
      </c>
      <c r="F24" s="16"/>
      <c r="G24" s="12" t="s">
        <v>47</v>
      </c>
      <c r="H24" s="13">
        <v>52000</v>
      </c>
    </row>
    <row r="25" spans="1:9" ht="30" customHeight="1" x14ac:dyDescent="0.3">
      <c r="A25" s="21">
        <v>20</v>
      </c>
      <c r="B25" s="86">
        <v>45897</v>
      </c>
      <c r="C25" s="93" t="str">
        <f>G25</f>
        <v>지도농협 로컬푸드 화정지점</v>
      </c>
      <c r="D25" s="94"/>
      <c r="E25" s="88">
        <v>574600</v>
      </c>
      <c r="F25" s="16"/>
      <c r="G25" s="12" t="s">
        <v>48</v>
      </c>
      <c r="H25" s="13">
        <v>84000</v>
      </c>
    </row>
    <row r="26" spans="1:9" ht="30" customHeight="1" x14ac:dyDescent="0.3">
      <c r="A26" s="21">
        <v>21</v>
      </c>
      <c r="B26" s="86">
        <v>45897</v>
      </c>
      <c r="C26" s="93" t="str">
        <f t="shared" si="0"/>
        <v>지도농협 로컬푸드 화수점</v>
      </c>
      <c r="D26" s="94"/>
      <c r="E26" s="88">
        <v>1378700</v>
      </c>
      <c r="F26" s="16"/>
      <c r="G26" s="12" t="s">
        <v>49</v>
      </c>
      <c r="H26" s="13">
        <v>2240600</v>
      </c>
      <c r="I26" s="14">
        <f>SUM(E26:E28)</f>
        <v>3122900</v>
      </c>
    </row>
    <row r="27" spans="1:9" ht="30" customHeight="1" x14ac:dyDescent="0.3">
      <c r="A27" s="21">
        <v>22</v>
      </c>
      <c r="B27" s="86">
        <v>45897</v>
      </c>
      <c r="C27" s="93" t="str">
        <f t="shared" si="0"/>
        <v>송포농협 로컬푸드</v>
      </c>
      <c r="D27" s="94"/>
      <c r="E27" s="88">
        <v>1195100</v>
      </c>
      <c r="F27" s="16"/>
      <c r="G27" s="12" t="s">
        <v>50</v>
      </c>
    </row>
    <row r="28" spans="1:9" ht="30" customHeight="1" x14ac:dyDescent="0.3">
      <c r="A28" s="21">
        <v>23</v>
      </c>
      <c r="B28" s="86">
        <v>45897</v>
      </c>
      <c r="C28" s="93" t="str">
        <f t="shared" si="0"/>
        <v>조리농협 로컬푸드</v>
      </c>
      <c r="D28" s="94"/>
      <c r="E28" s="88">
        <v>549100</v>
      </c>
      <c r="F28" s="16"/>
      <c r="G28" s="12" t="s">
        <v>51</v>
      </c>
    </row>
    <row r="29" spans="1:9" ht="30" customHeight="1" x14ac:dyDescent="0.3">
      <c r="A29" s="21">
        <v>24</v>
      </c>
      <c r="B29" s="86">
        <v>45897</v>
      </c>
      <c r="C29" s="93" t="str">
        <f t="shared" si="0"/>
        <v>신도농협 효자점</v>
      </c>
      <c r="D29" s="94"/>
      <c r="E29" s="88">
        <v>1464550</v>
      </c>
      <c r="F29" s="16"/>
      <c r="G29" s="12" t="s">
        <v>122</v>
      </c>
      <c r="H29" s="13">
        <v>882300</v>
      </c>
    </row>
    <row r="30" spans="1:9" ht="30" customHeight="1" x14ac:dyDescent="0.3">
      <c r="A30" s="21">
        <v>25</v>
      </c>
      <c r="B30" s="86">
        <v>45897</v>
      </c>
      <c r="C30" s="93" t="str">
        <f t="shared" si="0"/>
        <v>벽제농협 로컬푸드</v>
      </c>
      <c r="D30" s="94"/>
      <c r="E30" s="88">
        <v>680850</v>
      </c>
      <c r="F30" s="16"/>
      <c r="G30" s="12" t="s">
        <v>52</v>
      </c>
      <c r="H30" s="13">
        <v>367200</v>
      </c>
    </row>
    <row r="31" spans="1:9" ht="30" customHeight="1" x14ac:dyDescent="0.3">
      <c r="A31" s="21">
        <v>26</v>
      </c>
      <c r="B31" s="86">
        <v>45897</v>
      </c>
      <c r="C31" s="93" t="str">
        <f t="shared" si="0"/>
        <v>풍산점(1호점)</v>
      </c>
      <c r="D31" s="94"/>
      <c r="E31" s="88">
        <v>1387200</v>
      </c>
      <c r="F31" s="16"/>
      <c r="G31" s="12" t="s">
        <v>53</v>
      </c>
      <c r="H31" s="13">
        <v>4964695</v>
      </c>
      <c r="I31" s="14">
        <f>SUM(E31:E40)</f>
        <v>9485765</v>
      </c>
    </row>
    <row r="32" spans="1:9" ht="30" customHeight="1" x14ac:dyDescent="0.3">
      <c r="A32" s="21">
        <v>27</v>
      </c>
      <c r="B32" s="86">
        <v>45897</v>
      </c>
      <c r="C32" s="93" t="str">
        <f t="shared" si="0"/>
        <v>원당(성사)</v>
      </c>
      <c r="D32" s="94"/>
      <c r="E32" s="88">
        <v>2357900</v>
      </c>
      <c r="F32" s="16"/>
      <c r="G32" s="12" t="s">
        <v>54</v>
      </c>
    </row>
    <row r="33" spans="1:22" ht="30" customHeight="1" x14ac:dyDescent="0.3">
      <c r="A33" s="21">
        <v>28</v>
      </c>
      <c r="B33" s="86">
        <v>45897</v>
      </c>
      <c r="C33" s="93" t="str">
        <f t="shared" si="0"/>
        <v>원당역점</v>
      </c>
      <c r="D33" s="94"/>
      <c r="E33" s="88">
        <v>1007250</v>
      </c>
      <c r="F33" s="16"/>
      <c r="G33" s="12" t="s">
        <v>62</v>
      </c>
    </row>
    <row r="34" spans="1:22" ht="30" customHeight="1" x14ac:dyDescent="0.3">
      <c r="A34" s="21">
        <v>29</v>
      </c>
      <c r="B34" s="86">
        <v>45897</v>
      </c>
      <c r="C34" s="93" t="str">
        <f t="shared" si="0"/>
        <v>일산농협본점(2호점)</v>
      </c>
      <c r="D34" s="94"/>
      <c r="E34" s="88">
        <v>1046350</v>
      </c>
      <c r="F34" s="16"/>
      <c r="G34" s="12" t="s">
        <v>55</v>
      </c>
    </row>
    <row r="35" spans="1:22" ht="30" customHeight="1" x14ac:dyDescent="0.3">
      <c r="A35" s="21">
        <v>30</v>
      </c>
      <c r="B35" s="86">
        <v>45897</v>
      </c>
      <c r="C35" s="93" t="str">
        <f t="shared" si="0"/>
        <v>장항점(3호점APC)</v>
      </c>
      <c r="D35" s="94"/>
      <c r="E35" s="88">
        <v>2102050</v>
      </c>
      <c r="F35" s="16"/>
      <c r="G35" s="12" t="s">
        <v>56</v>
      </c>
    </row>
    <row r="36" spans="1:22" ht="30" customHeight="1" x14ac:dyDescent="0.3">
      <c r="A36" s="21">
        <v>31</v>
      </c>
      <c r="B36" s="86">
        <v>45897</v>
      </c>
      <c r="C36" s="93" t="str">
        <f t="shared" si="0"/>
        <v>킨텍스역점(4호점)</v>
      </c>
      <c r="D36" s="94"/>
      <c r="E36" s="88">
        <v>204850</v>
      </c>
      <c r="F36" s="16"/>
      <c r="G36" s="12" t="s">
        <v>57</v>
      </c>
    </row>
    <row r="37" spans="1:22" ht="30" customHeight="1" x14ac:dyDescent="0.3">
      <c r="A37" s="21">
        <v>32</v>
      </c>
      <c r="B37" s="86">
        <v>45897</v>
      </c>
      <c r="C37" s="93" t="str">
        <f t="shared" si="0"/>
        <v>자유점</v>
      </c>
      <c r="D37" s="94"/>
      <c r="E37" s="88">
        <v>334305</v>
      </c>
      <c r="F37" s="16"/>
      <c r="G37" s="12" t="s">
        <v>58</v>
      </c>
    </row>
    <row r="38" spans="1:22" ht="30" customHeight="1" x14ac:dyDescent="0.3">
      <c r="A38" s="21">
        <v>33</v>
      </c>
      <c r="B38" s="86">
        <v>45897</v>
      </c>
      <c r="C38" s="93" t="str">
        <f t="shared" si="0"/>
        <v>고양축산농협</v>
      </c>
      <c r="D38" s="94"/>
      <c r="E38" s="88">
        <v>370600</v>
      </c>
      <c r="F38" s="16"/>
      <c r="G38" s="12" t="s">
        <v>59</v>
      </c>
    </row>
    <row r="39" spans="1:22" ht="30" customHeight="1" x14ac:dyDescent="0.3">
      <c r="A39" s="21">
        <v>34</v>
      </c>
      <c r="B39" s="86">
        <v>45897</v>
      </c>
      <c r="C39" s="93" t="str">
        <f t="shared" si="0"/>
        <v>대화 하나로</v>
      </c>
      <c r="D39" s="94"/>
      <c r="E39" s="88">
        <v>196710</v>
      </c>
      <c r="F39" s="16"/>
      <c r="G39" s="12" t="s">
        <v>60</v>
      </c>
    </row>
    <row r="40" spans="1:22" ht="30" customHeight="1" x14ac:dyDescent="0.3">
      <c r="A40" s="21">
        <v>35</v>
      </c>
      <c r="B40" s="86">
        <v>45897</v>
      </c>
      <c r="C40" s="93" t="str">
        <f t="shared" si="0"/>
        <v>금촌로컬</v>
      </c>
      <c r="D40" s="94"/>
      <c r="E40" s="88">
        <v>478550</v>
      </c>
      <c r="F40" s="16"/>
      <c r="G40" s="12" t="s">
        <v>61</v>
      </c>
    </row>
    <row r="41" spans="1:22" ht="30" customHeight="1" x14ac:dyDescent="0.3">
      <c r="A41" s="21">
        <v>36</v>
      </c>
      <c r="B41" s="86">
        <v>45897</v>
      </c>
      <c r="C41" s="93" t="str">
        <f t="shared" si="0"/>
        <v>장단콩웰빙마루로컬푸드</v>
      </c>
      <c r="D41" s="94"/>
      <c r="E41" s="88">
        <v>25500</v>
      </c>
      <c r="F41" s="16"/>
      <c r="G41" s="12" t="s">
        <v>68</v>
      </c>
      <c r="H41" s="13">
        <v>209100</v>
      </c>
    </row>
    <row r="42" spans="1:22" s="2" customFormat="1" ht="30" customHeight="1" x14ac:dyDescent="0.3">
      <c r="A42" s="21">
        <v>37</v>
      </c>
      <c r="B42" s="86">
        <v>45898</v>
      </c>
      <c r="C42" s="93" t="str">
        <f t="shared" ref="C42" si="2">G42</f>
        <v>카드수익금 입급(개인고객)</v>
      </c>
      <c r="D42" s="94"/>
      <c r="E42" s="88">
        <v>32000</v>
      </c>
      <c r="F42" s="90"/>
      <c r="G42" s="91" t="s">
        <v>67</v>
      </c>
      <c r="H42" s="92"/>
    </row>
    <row r="43" spans="1:22" ht="30" customHeight="1" x14ac:dyDescent="0.3">
      <c r="A43" s="97" t="s">
        <v>18</v>
      </c>
      <c r="B43" s="97"/>
      <c r="C43" s="97"/>
      <c r="D43" s="97"/>
      <c r="E43" s="97"/>
      <c r="F43" s="97"/>
    </row>
    <row r="44" spans="1:22" ht="30" customHeight="1" x14ac:dyDescent="0.3">
      <c r="A44" s="95" t="s">
        <v>8</v>
      </c>
      <c r="B44" s="95"/>
      <c r="C44" s="15" t="s">
        <v>9</v>
      </c>
      <c r="D44" s="15" t="s">
        <v>4</v>
      </c>
      <c r="E44" s="15" t="s">
        <v>6</v>
      </c>
      <c r="F44" s="15" t="s">
        <v>7</v>
      </c>
    </row>
    <row r="45" spans="1:22" ht="30" customHeight="1" x14ac:dyDescent="0.3">
      <c r="A45" s="95" t="s">
        <v>10</v>
      </c>
      <c r="B45" s="95"/>
      <c r="C45" s="98">
        <f>C48+C50+C52+C54+C80</f>
        <v>7319012</v>
      </c>
      <c r="D45" s="99"/>
      <c r="E45" s="99"/>
      <c r="F45" s="16"/>
    </row>
    <row r="46" spans="1:22" ht="30" customHeight="1" x14ac:dyDescent="0.3">
      <c r="A46" s="95" t="s">
        <v>13</v>
      </c>
      <c r="B46" s="15">
        <v>1</v>
      </c>
      <c r="C46" s="80" t="s">
        <v>19</v>
      </c>
      <c r="D46" s="89">
        <v>45905</v>
      </c>
      <c r="E46" s="81">
        <v>6160000</v>
      </c>
      <c r="F46" s="16"/>
      <c r="V46" s="2"/>
    </row>
    <row r="47" spans="1:22" ht="30" customHeight="1" x14ac:dyDescent="0.3">
      <c r="A47" s="95"/>
      <c r="B47" s="15"/>
      <c r="C47" s="80"/>
      <c r="D47" s="89"/>
      <c r="E47" s="81"/>
      <c r="F47" s="16"/>
    </row>
    <row r="48" spans="1:22" ht="30" customHeight="1" x14ac:dyDescent="0.3">
      <c r="A48" s="95"/>
      <c r="B48" s="15" t="s">
        <v>11</v>
      </c>
      <c r="C48" s="100">
        <f>SUM(E46:E47)</f>
        <v>6160000</v>
      </c>
      <c r="D48" s="100"/>
      <c r="E48" s="100"/>
      <c r="F48" s="16"/>
    </row>
    <row r="49" spans="1:7" ht="30" customHeight="1" x14ac:dyDescent="0.3">
      <c r="A49" s="95" t="s">
        <v>14</v>
      </c>
      <c r="B49" s="15"/>
      <c r="C49" s="25"/>
      <c r="D49" s="35"/>
      <c r="E49" s="36"/>
      <c r="F49" s="16"/>
    </row>
    <row r="50" spans="1:7" ht="30" customHeight="1" x14ac:dyDescent="0.3">
      <c r="A50" s="95"/>
      <c r="B50" s="15" t="s">
        <v>11</v>
      </c>
      <c r="C50" s="96">
        <f>SUM(E49:E49)</f>
        <v>0</v>
      </c>
      <c r="D50" s="96"/>
      <c r="E50" s="96"/>
      <c r="F50" s="16"/>
    </row>
    <row r="51" spans="1:7" ht="30" customHeight="1" x14ac:dyDescent="0.3">
      <c r="A51" s="95"/>
      <c r="B51" s="15"/>
      <c r="C51" s="25"/>
      <c r="D51" s="35"/>
      <c r="E51" s="36"/>
      <c r="F51" s="16"/>
    </row>
    <row r="52" spans="1:7" ht="30" customHeight="1" x14ac:dyDescent="0.3">
      <c r="A52" s="95"/>
      <c r="B52" s="15" t="s">
        <v>11</v>
      </c>
      <c r="C52" s="102">
        <f>SUM(E51:E51)</f>
        <v>0</v>
      </c>
      <c r="D52" s="102"/>
      <c r="E52" s="102"/>
      <c r="F52" s="16"/>
    </row>
    <row r="53" spans="1:7" ht="30" customHeight="1" x14ac:dyDescent="0.3">
      <c r="A53" s="95"/>
      <c r="B53" s="15"/>
      <c r="C53" s="25"/>
      <c r="D53" s="35"/>
      <c r="E53" s="36"/>
      <c r="F53" s="16"/>
    </row>
    <row r="54" spans="1:7" ht="30" customHeight="1" x14ac:dyDescent="0.3">
      <c r="A54" s="95"/>
      <c r="B54" s="15" t="s">
        <v>11</v>
      </c>
      <c r="C54" s="96">
        <f>SUM(E53:E53)</f>
        <v>0</v>
      </c>
      <c r="D54" s="96"/>
      <c r="E54" s="96"/>
      <c r="F54" s="16"/>
    </row>
    <row r="55" spans="1:7" ht="36" customHeight="1" x14ac:dyDescent="0.3">
      <c r="A55" s="95"/>
      <c r="B55" s="15">
        <v>1</v>
      </c>
      <c r="C55" s="25" t="s">
        <v>128</v>
      </c>
      <c r="D55" s="89">
        <v>45874</v>
      </c>
      <c r="E55" s="36">
        <v>139140</v>
      </c>
      <c r="F55" s="16"/>
      <c r="G55" s="84" t="s">
        <v>151</v>
      </c>
    </row>
    <row r="56" spans="1:7" ht="36" customHeight="1" x14ac:dyDescent="0.3">
      <c r="A56" s="95"/>
      <c r="B56" s="15">
        <v>2</v>
      </c>
      <c r="C56" s="25" t="s">
        <v>129</v>
      </c>
      <c r="D56" s="89">
        <v>45874</v>
      </c>
      <c r="E56" s="36">
        <v>754</v>
      </c>
      <c r="F56" s="16"/>
      <c r="G56" s="84" t="s">
        <v>152</v>
      </c>
    </row>
    <row r="57" spans="1:7" ht="36" customHeight="1" x14ac:dyDescent="0.3">
      <c r="A57" s="95"/>
      <c r="B57" s="15">
        <v>3</v>
      </c>
      <c r="C57" s="25" t="s">
        <v>130</v>
      </c>
      <c r="D57" s="89">
        <v>45875</v>
      </c>
      <c r="E57" s="36">
        <v>3880</v>
      </c>
      <c r="F57" s="16"/>
      <c r="G57" s="84" t="s">
        <v>153</v>
      </c>
    </row>
    <row r="58" spans="1:7" ht="36" customHeight="1" x14ac:dyDescent="0.3">
      <c r="A58" s="95"/>
      <c r="B58" s="15">
        <v>4</v>
      </c>
      <c r="C58" s="25" t="s">
        <v>131</v>
      </c>
      <c r="D58" s="89">
        <v>45875</v>
      </c>
      <c r="E58" s="36">
        <v>11500</v>
      </c>
      <c r="F58" s="16"/>
      <c r="G58" s="84" t="s">
        <v>154</v>
      </c>
    </row>
    <row r="59" spans="1:7" ht="36" customHeight="1" x14ac:dyDescent="0.3">
      <c r="A59" s="95"/>
      <c r="B59" s="15">
        <v>5</v>
      </c>
      <c r="C59" s="25" t="s">
        <v>132</v>
      </c>
      <c r="D59" s="89">
        <v>45880</v>
      </c>
      <c r="E59" s="36">
        <v>22066</v>
      </c>
      <c r="F59" s="16"/>
      <c r="G59" s="84" t="s">
        <v>155</v>
      </c>
    </row>
    <row r="60" spans="1:7" ht="36" customHeight="1" x14ac:dyDescent="0.3">
      <c r="A60" s="95"/>
      <c r="B60" s="15">
        <v>6</v>
      </c>
      <c r="C60" s="25" t="s">
        <v>133</v>
      </c>
      <c r="D60" s="89">
        <v>45880</v>
      </c>
      <c r="E60" s="36">
        <v>508</v>
      </c>
      <c r="F60" s="16"/>
      <c r="G60" s="84" t="s">
        <v>156</v>
      </c>
    </row>
    <row r="61" spans="1:7" ht="36" customHeight="1" x14ac:dyDescent="0.3">
      <c r="A61" s="95"/>
      <c r="B61" s="15">
        <v>7</v>
      </c>
      <c r="C61" s="25" t="s">
        <v>134</v>
      </c>
      <c r="D61" s="89">
        <v>45881</v>
      </c>
      <c r="E61" s="36">
        <v>16000</v>
      </c>
      <c r="F61" s="16"/>
      <c r="G61" s="84" t="s">
        <v>157</v>
      </c>
    </row>
    <row r="62" spans="1:7" ht="36" customHeight="1" x14ac:dyDescent="0.3">
      <c r="A62" s="95"/>
      <c r="B62" s="15">
        <v>8</v>
      </c>
      <c r="C62" s="25" t="s">
        <v>135</v>
      </c>
      <c r="D62" s="89">
        <v>45887</v>
      </c>
      <c r="E62" s="36">
        <v>16500</v>
      </c>
      <c r="F62" s="16"/>
      <c r="G62" s="84" t="s">
        <v>158</v>
      </c>
    </row>
    <row r="63" spans="1:7" ht="36" customHeight="1" x14ac:dyDescent="0.3">
      <c r="A63" s="95"/>
      <c r="B63" s="15">
        <v>9</v>
      </c>
      <c r="C63" s="25" t="s">
        <v>136</v>
      </c>
      <c r="D63" s="89">
        <v>45887</v>
      </c>
      <c r="E63" s="36">
        <v>34160</v>
      </c>
      <c r="F63" s="16"/>
      <c r="G63" s="84" t="s">
        <v>159</v>
      </c>
    </row>
    <row r="64" spans="1:7" ht="36" customHeight="1" x14ac:dyDescent="0.3">
      <c r="A64" s="95"/>
      <c r="B64" s="15">
        <v>10</v>
      </c>
      <c r="C64" s="25" t="s">
        <v>137</v>
      </c>
      <c r="D64" s="89">
        <v>45887</v>
      </c>
      <c r="E64" s="36">
        <v>15200</v>
      </c>
      <c r="F64" s="16"/>
      <c r="G64" s="84" t="s">
        <v>160</v>
      </c>
    </row>
    <row r="65" spans="1:7" ht="36" customHeight="1" x14ac:dyDescent="0.3">
      <c r="A65" s="95"/>
      <c r="B65" s="15">
        <v>11</v>
      </c>
      <c r="C65" s="25" t="s">
        <v>138</v>
      </c>
      <c r="D65" s="89">
        <v>45888</v>
      </c>
      <c r="E65" s="36">
        <v>678</v>
      </c>
      <c r="F65" s="16"/>
      <c r="G65" s="84" t="s">
        <v>161</v>
      </c>
    </row>
    <row r="66" spans="1:7" ht="36" customHeight="1" x14ac:dyDescent="0.3">
      <c r="A66" s="95"/>
      <c r="B66" s="15">
        <v>12</v>
      </c>
      <c r="C66" s="25" t="s">
        <v>139</v>
      </c>
      <c r="D66" s="89">
        <v>45888</v>
      </c>
      <c r="E66" s="36">
        <v>643230</v>
      </c>
      <c r="F66" s="16"/>
      <c r="G66" s="84" t="s">
        <v>162</v>
      </c>
    </row>
    <row r="67" spans="1:7" ht="36" customHeight="1" x14ac:dyDescent="0.3">
      <c r="A67" s="95"/>
      <c r="B67" s="15">
        <v>13</v>
      </c>
      <c r="C67" s="25" t="s">
        <v>140</v>
      </c>
      <c r="D67" s="89">
        <v>45889</v>
      </c>
      <c r="E67" s="36">
        <v>11000</v>
      </c>
      <c r="F67" s="16"/>
      <c r="G67" s="84" t="s">
        <v>163</v>
      </c>
    </row>
    <row r="68" spans="1:7" ht="36" customHeight="1" x14ac:dyDescent="0.3">
      <c r="A68" s="95"/>
      <c r="B68" s="15">
        <v>14</v>
      </c>
      <c r="C68" s="25" t="s">
        <v>141</v>
      </c>
      <c r="D68" s="89">
        <v>45890</v>
      </c>
      <c r="E68" s="36">
        <v>62500</v>
      </c>
      <c r="F68" s="16"/>
      <c r="G68" s="84" t="s">
        <v>164</v>
      </c>
    </row>
    <row r="69" spans="1:7" ht="36" customHeight="1" x14ac:dyDescent="0.3">
      <c r="A69" s="95"/>
      <c r="B69" s="15">
        <v>15</v>
      </c>
      <c r="C69" s="25" t="s">
        <v>142</v>
      </c>
      <c r="D69" s="89">
        <v>45890</v>
      </c>
      <c r="E69" s="36">
        <v>1798</v>
      </c>
      <c r="F69" s="16"/>
      <c r="G69" s="84" t="s">
        <v>165</v>
      </c>
    </row>
    <row r="70" spans="1:7" ht="36" customHeight="1" x14ac:dyDescent="0.3">
      <c r="A70" s="95"/>
      <c r="B70" s="15">
        <v>8</v>
      </c>
      <c r="C70" s="25" t="s">
        <v>143</v>
      </c>
      <c r="D70" s="89">
        <v>45890</v>
      </c>
      <c r="E70" s="36">
        <v>11000</v>
      </c>
      <c r="F70" s="16"/>
      <c r="G70" s="84" t="s">
        <v>166</v>
      </c>
    </row>
    <row r="71" spans="1:7" ht="36" customHeight="1" x14ac:dyDescent="0.3">
      <c r="A71" s="95"/>
      <c r="B71" s="15">
        <v>9</v>
      </c>
      <c r="C71" s="25" t="s">
        <v>144</v>
      </c>
      <c r="D71" s="89">
        <v>45891</v>
      </c>
      <c r="E71" s="36">
        <v>8710</v>
      </c>
      <c r="F71" s="16"/>
      <c r="G71" s="84" t="s">
        <v>167</v>
      </c>
    </row>
    <row r="72" spans="1:7" ht="36" customHeight="1" x14ac:dyDescent="0.3">
      <c r="A72" s="95"/>
      <c r="B72" s="15">
        <v>10</v>
      </c>
      <c r="C72" s="25" t="s">
        <v>145</v>
      </c>
      <c r="D72" s="89">
        <v>45894</v>
      </c>
      <c r="E72" s="36">
        <v>3880</v>
      </c>
      <c r="F72" s="16"/>
      <c r="G72" s="84" t="s">
        <v>168</v>
      </c>
    </row>
    <row r="73" spans="1:7" ht="36" customHeight="1" x14ac:dyDescent="0.3">
      <c r="A73" s="95"/>
      <c r="B73" s="15">
        <v>11</v>
      </c>
      <c r="C73" s="25" t="s">
        <v>146</v>
      </c>
      <c r="D73" s="89">
        <v>45894</v>
      </c>
      <c r="E73" s="36">
        <v>345</v>
      </c>
      <c r="F73" s="16"/>
      <c r="G73" s="84" t="s">
        <v>169</v>
      </c>
    </row>
    <row r="74" spans="1:7" ht="36" customHeight="1" x14ac:dyDescent="0.3">
      <c r="A74" s="95"/>
      <c r="B74" s="15">
        <v>12</v>
      </c>
      <c r="C74" s="25" t="s">
        <v>147</v>
      </c>
      <c r="D74" s="89">
        <v>45894</v>
      </c>
      <c r="E74" s="36">
        <v>33000</v>
      </c>
      <c r="F74" s="16"/>
      <c r="G74" s="84" t="s">
        <v>170</v>
      </c>
    </row>
    <row r="75" spans="1:7" ht="36" customHeight="1" x14ac:dyDescent="0.3">
      <c r="A75" s="95"/>
      <c r="B75" s="15">
        <v>13</v>
      </c>
      <c r="C75" s="25" t="s">
        <v>148</v>
      </c>
      <c r="D75" s="89">
        <v>45894</v>
      </c>
      <c r="E75" s="36">
        <v>44320</v>
      </c>
      <c r="F75" s="16"/>
      <c r="G75" s="84" t="s">
        <v>171</v>
      </c>
    </row>
    <row r="76" spans="1:7" ht="36" customHeight="1" x14ac:dyDescent="0.3">
      <c r="A76" s="95"/>
      <c r="B76" s="15">
        <v>14</v>
      </c>
      <c r="C76" s="25" t="s">
        <v>149</v>
      </c>
      <c r="D76" s="89">
        <v>45897</v>
      </c>
      <c r="E76" s="36">
        <v>2500</v>
      </c>
      <c r="F76" s="16"/>
      <c r="G76" s="84" t="s">
        <v>172</v>
      </c>
    </row>
    <row r="77" spans="1:7" ht="36" customHeight="1" x14ac:dyDescent="0.3">
      <c r="A77" s="95"/>
      <c r="B77" s="15">
        <v>15</v>
      </c>
      <c r="C77" s="25" t="s">
        <v>130</v>
      </c>
      <c r="D77" s="89">
        <v>45897</v>
      </c>
      <c r="E77" s="36">
        <v>72000</v>
      </c>
      <c r="F77" s="16"/>
      <c r="G77" s="84" t="s">
        <v>173</v>
      </c>
    </row>
    <row r="78" spans="1:7" ht="36" customHeight="1" x14ac:dyDescent="0.3">
      <c r="A78" s="95"/>
      <c r="B78" s="15">
        <v>16</v>
      </c>
      <c r="C78" s="25" t="s">
        <v>130</v>
      </c>
      <c r="D78" s="89">
        <v>45897</v>
      </c>
      <c r="E78" s="36">
        <v>3880</v>
      </c>
      <c r="F78" s="16"/>
      <c r="G78" s="84" t="s">
        <v>174</v>
      </c>
    </row>
    <row r="79" spans="1:7" ht="36" customHeight="1" x14ac:dyDescent="0.3">
      <c r="A79" s="95"/>
      <c r="B79" s="15">
        <v>17</v>
      </c>
      <c r="C79" s="25" t="s">
        <v>150</v>
      </c>
      <c r="D79" s="89">
        <v>45898</v>
      </c>
      <c r="E79" s="36">
        <v>463</v>
      </c>
      <c r="F79" s="16"/>
      <c r="G79" s="84" t="s">
        <v>175</v>
      </c>
    </row>
    <row r="80" spans="1:7" ht="36" customHeight="1" x14ac:dyDescent="0.3">
      <c r="A80" s="95"/>
      <c r="B80" s="15" t="s">
        <v>11</v>
      </c>
      <c r="C80" s="101">
        <f>SUM(E55:E79)</f>
        <v>1159012</v>
      </c>
      <c r="D80" s="101"/>
      <c r="E80" s="101"/>
      <c r="F80" s="16"/>
    </row>
    <row r="81" spans="5:5" x14ac:dyDescent="0.3">
      <c r="E81" s="3"/>
    </row>
    <row r="82" spans="5:5" x14ac:dyDescent="0.3">
      <c r="E82" s="3"/>
    </row>
  </sheetData>
  <mergeCells count="58">
    <mergeCell ref="C40:D40"/>
    <mergeCell ref="C27:D27"/>
    <mergeCell ref="C29:D29"/>
    <mergeCell ref="C19:D19"/>
    <mergeCell ref="C20:D20"/>
    <mergeCell ref="C21:D21"/>
    <mergeCell ref="C23:D23"/>
    <mergeCell ref="C24:D24"/>
    <mergeCell ref="C25:D25"/>
    <mergeCell ref="C11:D11"/>
    <mergeCell ref="C12:D12"/>
    <mergeCell ref="C13:D13"/>
    <mergeCell ref="C7:D7"/>
    <mergeCell ref="C8:D8"/>
    <mergeCell ref="C14:D14"/>
    <mergeCell ref="C22:D22"/>
    <mergeCell ref="C15:D15"/>
    <mergeCell ref="C16:D16"/>
    <mergeCell ref="C17:D17"/>
    <mergeCell ref="C18:D18"/>
    <mergeCell ref="C6:D6"/>
    <mergeCell ref="A5:B5"/>
    <mergeCell ref="C5:D5"/>
    <mergeCell ref="C9:D9"/>
    <mergeCell ref="C10:D10"/>
    <mergeCell ref="A3:E3"/>
    <mergeCell ref="A1:F1"/>
    <mergeCell ref="B2:C2"/>
    <mergeCell ref="E2:F2"/>
    <mergeCell ref="C4:D4"/>
    <mergeCell ref="C41:D41"/>
    <mergeCell ref="A55:A80"/>
    <mergeCell ref="A53:A54"/>
    <mergeCell ref="C54:E54"/>
    <mergeCell ref="A43:F43"/>
    <mergeCell ref="A44:B44"/>
    <mergeCell ref="A45:B45"/>
    <mergeCell ref="C45:E45"/>
    <mergeCell ref="C48:E48"/>
    <mergeCell ref="C50:E50"/>
    <mergeCell ref="C80:E80"/>
    <mergeCell ref="A46:A48"/>
    <mergeCell ref="A51:A52"/>
    <mergeCell ref="A49:A50"/>
    <mergeCell ref="C52:E52"/>
    <mergeCell ref="C42:D42"/>
    <mergeCell ref="C31:D31"/>
    <mergeCell ref="C32:D32"/>
    <mergeCell ref="C33:D33"/>
    <mergeCell ref="C34:D34"/>
    <mergeCell ref="C26:D26"/>
    <mergeCell ref="C28:D28"/>
    <mergeCell ref="C30:D30"/>
    <mergeCell ref="C35:D35"/>
    <mergeCell ref="C36:D36"/>
    <mergeCell ref="C37:D37"/>
    <mergeCell ref="C38:D38"/>
    <mergeCell ref="C39:D3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fitToHeight="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42"/>
  <sheetViews>
    <sheetView tabSelected="1" view="pageBreakPreview" zoomScale="85" zoomScaleNormal="100" zoomScaleSheetLayoutView="85" workbookViewId="0">
      <selection activeCell="C45" sqref="C45:E45"/>
    </sheetView>
  </sheetViews>
  <sheetFormatPr defaultColWidth="9" defaultRowHeight="13.5" x14ac:dyDescent="0.3"/>
  <cols>
    <col min="1" max="1" width="11.875" style="6" customWidth="1"/>
    <col min="2" max="2" width="14.75" style="6" customWidth="1"/>
    <col min="3" max="3" width="55.625" style="6" customWidth="1"/>
    <col min="4" max="4" width="13.25" style="6" customWidth="1"/>
    <col min="5" max="5" width="18" style="7" customWidth="1"/>
    <col min="6" max="6" width="13.875" style="6" customWidth="1"/>
    <col min="7" max="8" width="9.375" style="6" customWidth="1"/>
    <col min="9" max="16384" width="9" style="6"/>
  </cols>
  <sheetData>
    <row r="1" spans="1:11" s="5" customFormat="1" ht="45" customHeight="1" x14ac:dyDescent="0.3">
      <c r="A1" s="126" t="s">
        <v>81</v>
      </c>
      <c r="B1" s="127"/>
      <c r="C1" s="127"/>
      <c r="D1" s="127"/>
      <c r="E1" s="127"/>
      <c r="F1" s="128"/>
    </row>
    <row r="2" spans="1:11" ht="36" customHeight="1" x14ac:dyDescent="0.3">
      <c r="A2" s="43" t="s">
        <v>0</v>
      </c>
      <c r="B2" s="120" t="s">
        <v>22</v>
      </c>
      <c r="C2" s="121"/>
      <c r="D2" s="43" t="s">
        <v>1</v>
      </c>
      <c r="E2" s="120" t="s">
        <v>23</v>
      </c>
      <c r="F2" s="121"/>
    </row>
    <row r="3" spans="1:11" ht="36" customHeight="1" x14ac:dyDescent="0.3">
      <c r="A3" s="129" t="s">
        <v>2</v>
      </c>
      <c r="B3" s="130"/>
      <c r="C3" s="130"/>
      <c r="D3" s="130"/>
      <c r="E3" s="131"/>
      <c r="F3" s="44"/>
    </row>
    <row r="4" spans="1:11" ht="36" customHeight="1" x14ac:dyDescent="0.3">
      <c r="A4" s="43" t="s">
        <v>3</v>
      </c>
      <c r="B4" s="43" t="s">
        <v>4</v>
      </c>
      <c r="C4" s="118" t="s">
        <v>5</v>
      </c>
      <c r="D4" s="119"/>
      <c r="E4" s="43" t="s">
        <v>6</v>
      </c>
      <c r="F4" s="43" t="s">
        <v>7</v>
      </c>
    </row>
    <row r="5" spans="1:11" ht="36" customHeight="1" x14ac:dyDescent="0.3">
      <c r="A5" s="118" t="s">
        <v>10</v>
      </c>
      <c r="B5" s="119"/>
      <c r="C5" s="120"/>
      <c r="D5" s="121"/>
      <c r="E5" s="45">
        <f>SUM(E6:E13)</f>
        <v>5738884</v>
      </c>
      <c r="F5" s="46"/>
    </row>
    <row r="6" spans="1:11" ht="36" customHeight="1" x14ac:dyDescent="0.3">
      <c r="A6" s="44">
        <v>1</v>
      </c>
      <c r="B6" s="47">
        <v>45874</v>
      </c>
      <c r="C6" s="122" t="s">
        <v>82</v>
      </c>
      <c r="D6" s="123"/>
      <c r="E6" s="48">
        <v>-24500</v>
      </c>
      <c r="F6" s="46"/>
      <c r="K6" s="6" t="s">
        <v>24</v>
      </c>
    </row>
    <row r="7" spans="1:11" ht="36" customHeight="1" x14ac:dyDescent="0.3">
      <c r="A7" s="44">
        <v>2</v>
      </c>
      <c r="B7" s="47">
        <v>45882</v>
      </c>
      <c r="C7" s="122" t="s">
        <v>83</v>
      </c>
      <c r="D7" s="123"/>
      <c r="E7" s="48">
        <v>6500</v>
      </c>
      <c r="F7" s="46"/>
      <c r="K7" s="6" t="s">
        <v>24</v>
      </c>
    </row>
    <row r="8" spans="1:11" ht="36" customHeight="1" x14ac:dyDescent="0.3">
      <c r="A8" s="44">
        <v>3</v>
      </c>
      <c r="B8" s="47">
        <v>45882</v>
      </c>
      <c r="C8" s="124" t="s">
        <v>69</v>
      </c>
      <c r="D8" s="125"/>
      <c r="E8" s="48">
        <v>8000</v>
      </c>
      <c r="F8" s="46"/>
    </row>
    <row r="9" spans="1:11" ht="36" customHeight="1" x14ac:dyDescent="0.3">
      <c r="A9" s="44">
        <v>4</v>
      </c>
      <c r="B9" s="47">
        <v>45887</v>
      </c>
      <c r="C9" s="124" t="s">
        <v>70</v>
      </c>
      <c r="D9" s="125"/>
      <c r="E9" s="48">
        <v>61084</v>
      </c>
      <c r="F9" s="46"/>
    </row>
    <row r="10" spans="1:11" ht="36" customHeight="1" x14ac:dyDescent="0.3">
      <c r="A10" s="44">
        <v>5</v>
      </c>
      <c r="B10" s="47">
        <v>45890</v>
      </c>
      <c r="C10" s="124" t="s">
        <v>63</v>
      </c>
      <c r="D10" s="125"/>
      <c r="E10" s="48">
        <v>1000</v>
      </c>
      <c r="F10" s="46"/>
    </row>
    <row r="11" spans="1:11" ht="36" customHeight="1" x14ac:dyDescent="0.3">
      <c r="A11" s="44">
        <v>6</v>
      </c>
      <c r="B11" s="47">
        <v>45894</v>
      </c>
      <c r="C11" s="124" t="s">
        <v>45</v>
      </c>
      <c r="D11" s="125"/>
      <c r="E11" s="48">
        <v>1200000</v>
      </c>
      <c r="F11" s="46"/>
    </row>
    <row r="12" spans="1:11" ht="36" customHeight="1" x14ac:dyDescent="0.3">
      <c r="A12" s="44">
        <v>7</v>
      </c>
      <c r="B12" s="47">
        <v>45896</v>
      </c>
      <c r="C12" s="124" t="s">
        <v>45</v>
      </c>
      <c r="D12" s="125"/>
      <c r="E12" s="48">
        <v>1470000</v>
      </c>
      <c r="F12" s="46"/>
    </row>
    <row r="13" spans="1:11" ht="36" customHeight="1" x14ac:dyDescent="0.3">
      <c r="A13" s="44">
        <v>8</v>
      </c>
      <c r="B13" s="47">
        <v>45898</v>
      </c>
      <c r="C13" s="124" t="s">
        <v>71</v>
      </c>
      <c r="D13" s="125"/>
      <c r="E13" s="48">
        <v>3016800</v>
      </c>
      <c r="F13" s="46"/>
    </row>
    <row r="14" spans="1:11" ht="36" customHeight="1" x14ac:dyDescent="0.3">
      <c r="A14" s="135" t="s">
        <v>25</v>
      </c>
      <c r="B14" s="136"/>
      <c r="C14" s="136"/>
      <c r="D14" s="136"/>
      <c r="E14" s="136"/>
      <c r="F14" s="137"/>
    </row>
    <row r="15" spans="1:11" ht="36" customHeight="1" x14ac:dyDescent="0.3">
      <c r="A15" s="118" t="s">
        <v>8</v>
      </c>
      <c r="B15" s="119"/>
      <c r="C15" s="43" t="s">
        <v>9</v>
      </c>
      <c r="D15" s="43" t="s">
        <v>4</v>
      </c>
      <c r="E15" s="43" t="s">
        <v>6</v>
      </c>
      <c r="F15" s="43" t="s">
        <v>7</v>
      </c>
    </row>
    <row r="16" spans="1:11" ht="36" customHeight="1" x14ac:dyDescent="0.3">
      <c r="A16" s="118" t="s">
        <v>10</v>
      </c>
      <c r="B16" s="119"/>
      <c r="C16" s="138">
        <f>C18+C22+C24+C26+C40</f>
        <v>19358675</v>
      </c>
      <c r="D16" s="139"/>
      <c r="E16" s="140"/>
      <c r="F16" s="46"/>
    </row>
    <row r="17" spans="1:6" ht="36" customHeight="1" x14ac:dyDescent="0.3">
      <c r="A17" s="106" t="s">
        <v>26</v>
      </c>
      <c r="B17" s="43">
        <v>1</v>
      </c>
      <c r="C17" s="49" t="s">
        <v>84</v>
      </c>
      <c r="D17" s="50">
        <v>45905</v>
      </c>
      <c r="E17" s="51">
        <v>6615000</v>
      </c>
      <c r="F17" s="46"/>
    </row>
    <row r="18" spans="1:6" ht="36" customHeight="1" x14ac:dyDescent="0.3">
      <c r="A18" s="107"/>
      <c r="B18" s="43" t="s">
        <v>11</v>
      </c>
      <c r="C18" s="132">
        <f>SUM(E17:E17)</f>
        <v>6615000</v>
      </c>
      <c r="D18" s="133"/>
      <c r="E18" s="134"/>
      <c r="F18" s="46"/>
    </row>
    <row r="19" spans="1:6" ht="36" customHeight="1" x14ac:dyDescent="0.3">
      <c r="A19" s="106" t="s">
        <v>27</v>
      </c>
      <c r="B19" s="43">
        <v>1</v>
      </c>
      <c r="C19" s="52" t="s">
        <v>85</v>
      </c>
      <c r="D19" s="47">
        <v>45877</v>
      </c>
      <c r="E19" s="53">
        <v>6438300</v>
      </c>
      <c r="F19" s="54"/>
    </row>
    <row r="20" spans="1:6" ht="36" customHeight="1" x14ac:dyDescent="0.3">
      <c r="A20" s="114"/>
      <c r="B20" s="43">
        <v>2</v>
      </c>
      <c r="C20" s="52" t="s">
        <v>86</v>
      </c>
      <c r="D20" s="47">
        <v>45889</v>
      </c>
      <c r="E20" s="53">
        <v>4570000</v>
      </c>
      <c r="F20" s="54"/>
    </row>
    <row r="21" spans="1:6" ht="36" customHeight="1" x14ac:dyDescent="0.3">
      <c r="A21" s="114"/>
      <c r="B21" s="43">
        <v>3</v>
      </c>
      <c r="C21" s="52" t="s">
        <v>87</v>
      </c>
      <c r="D21" s="47">
        <v>45896</v>
      </c>
      <c r="E21" s="53">
        <v>910050</v>
      </c>
      <c r="F21" s="54"/>
    </row>
    <row r="22" spans="1:6" ht="36" customHeight="1" x14ac:dyDescent="0.3">
      <c r="A22" s="107"/>
      <c r="B22" s="43" t="s">
        <v>11</v>
      </c>
      <c r="C22" s="132">
        <f>SUM(E19:E21)</f>
        <v>11918350</v>
      </c>
      <c r="D22" s="133"/>
      <c r="E22" s="134"/>
      <c r="F22" s="46"/>
    </row>
    <row r="23" spans="1:6" ht="36" customHeight="1" x14ac:dyDescent="0.3">
      <c r="A23" s="106" t="s">
        <v>12</v>
      </c>
      <c r="B23" s="43"/>
      <c r="C23" s="49"/>
      <c r="D23" s="49"/>
      <c r="E23" s="55"/>
      <c r="F23" s="46"/>
    </row>
    <row r="24" spans="1:6" ht="36" customHeight="1" x14ac:dyDescent="0.3">
      <c r="A24" s="107"/>
      <c r="B24" s="43" t="s">
        <v>11</v>
      </c>
      <c r="C24" s="108">
        <v>0</v>
      </c>
      <c r="D24" s="109"/>
      <c r="E24" s="110"/>
      <c r="F24" s="46"/>
    </row>
    <row r="25" spans="1:6" ht="36" customHeight="1" x14ac:dyDescent="0.3">
      <c r="A25" s="106" t="s">
        <v>28</v>
      </c>
      <c r="B25" s="43"/>
      <c r="C25" s="49"/>
      <c r="D25" s="56"/>
      <c r="E25" s="51"/>
      <c r="F25" s="46"/>
    </row>
    <row r="26" spans="1:6" ht="36" customHeight="1" x14ac:dyDescent="0.3">
      <c r="A26" s="107"/>
      <c r="B26" s="43" t="s">
        <v>11</v>
      </c>
      <c r="C26" s="111">
        <f>SUM(E25:E25)</f>
        <v>0</v>
      </c>
      <c r="D26" s="112"/>
      <c r="E26" s="113"/>
      <c r="F26" s="46"/>
    </row>
    <row r="27" spans="1:6" ht="36" customHeight="1" x14ac:dyDescent="0.3">
      <c r="A27" s="57"/>
      <c r="B27" s="43">
        <v>1</v>
      </c>
      <c r="C27" s="62" t="s">
        <v>92</v>
      </c>
      <c r="D27" s="47">
        <v>45874</v>
      </c>
      <c r="E27" s="60">
        <v>131040</v>
      </c>
      <c r="F27" s="46"/>
    </row>
    <row r="28" spans="1:6" ht="36" customHeight="1" x14ac:dyDescent="0.3">
      <c r="A28" s="57"/>
      <c r="B28" s="43">
        <v>2</v>
      </c>
      <c r="C28" s="62" t="s">
        <v>88</v>
      </c>
      <c r="D28" s="47">
        <v>45876</v>
      </c>
      <c r="E28" s="60">
        <v>8192</v>
      </c>
      <c r="F28" s="46"/>
    </row>
    <row r="29" spans="1:6" ht="36" customHeight="1" x14ac:dyDescent="0.3">
      <c r="A29" s="57"/>
      <c r="B29" s="43">
        <v>3</v>
      </c>
      <c r="C29" s="62" t="s">
        <v>93</v>
      </c>
      <c r="D29" s="47">
        <v>45877</v>
      </c>
      <c r="E29" s="60">
        <v>150780</v>
      </c>
      <c r="F29" s="46"/>
    </row>
    <row r="30" spans="1:6" ht="36" customHeight="1" x14ac:dyDescent="0.3">
      <c r="A30" s="114"/>
      <c r="B30" s="43">
        <v>4</v>
      </c>
      <c r="C30" s="62" t="s">
        <v>64</v>
      </c>
      <c r="D30" s="47">
        <v>45882</v>
      </c>
      <c r="E30" s="61">
        <v>116</v>
      </c>
      <c r="F30" s="46"/>
    </row>
    <row r="31" spans="1:6" ht="36" customHeight="1" x14ac:dyDescent="0.3">
      <c r="A31" s="114"/>
      <c r="B31" s="43">
        <v>5</v>
      </c>
      <c r="C31" s="62" t="s">
        <v>89</v>
      </c>
      <c r="D31" s="47">
        <v>45887</v>
      </c>
      <c r="E31" s="61">
        <v>134343</v>
      </c>
      <c r="F31" s="46"/>
    </row>
    <row r="32" spans="1:6" ht="36" customHeight="1" x14ac:dyDescent="0.3">
      <c r="A32" s="114"/>
      <c r="B32" s="43">
        <v>6</v>
      </c>
      <c r="C32" s="62" t="s">
        <v>90</v>
      </c>
      <c r="D32" s="47">
        <v>45887</v>
      </c>
      <c r="E32" s="61">
        <v>22000</v>
      </c>
      <c r="F32" s="46"/>
    </row>
    <row r="33" spans="1:6" ht="36" customHeight="1" x14ac:dyDescent="0.3">
      <c r="A33" s="114"/>
      <c r="B33" s="43">
        <v>7</v>
      </c>
      <c r="C33" s="62" t="s">
        <v>90</v>
      </c>
      <c r="D33" s="47">
        <v>45889</v>
      </c>
      <c r="E33" s="61">
        <v>22000</v>
      </c>
      <c r="F33" s="46"/>
    </row>
    <row r="34" spans="1:6" ht="36" customHeight="1" x14ac:dyDescent="0.3">
      <c r="A34" s="114"/>
      <c r="B34" s="43">
        <v>8</v>
      </c>
      <c r="C34" s="62" t="s">
        <v>64</v>
      </c>
      <c r="D34" s="47">
        <v>45890</v>
      </c>
      <c r="E34" s="61">
        <v>14</v>
      </c>
      <c r="F34" s="46"/>
    </row>
    <row r="35" spans="1:6" ht="36" customHeight="1" x14ac:dyDescent="0.3">
      <c r="A35" s="114"/>
      <c r="B35" s="43">
        <v>9</v>
      </c>
      <c r="C35" s="62" t="s">
        <v>94</v>
      </c>
      <c r="D35" s="47">
        <v>45891</v>
      </c>
      <c r="E35" s="61">
        <v>4360</v>
      </c>
      <c r="F35" s="46"/>
    </row>
    <row r="36" spans="1:6" ht="36" customHeight="1" x14ac:dyDescent="0.3">
      <c r="A36" s="114"/>
      <c r="B36" s="43">
        <v>10</v>
      </c>
      <c r="C36" s="62" t="s">
        <v>94</v>
      </c>
      <c r="D36" s="47">
        <v>45894</v>
      </c>
      <c r="E36" s="61">
        <v>3880</v>
      </c>
      <c r="F36" s="46"/>
    </row>
    <row r="37" spans="1:6" ht="36" customHeight="1" x14ac:dyDescent="0.3">
      <c r="A37" s="114"/>
      <c r="B37" s="43">
        <v>11</v>
      </c>
      <c r="C37" s="62" t="s">
        <v>91</v>
      </c>
      <c r="D37" s="47">
        <v>45894</v>
      </c>
      <c r="E37" s="61">
        <v>32900</v>
      </c>
      <c r="F37" s="46"/>
    </row>
    <row r="38" spans="1:6" ht="36" customHeight="1" x14ac:dyDescent="0.3">
      <c r="A38" s="114"/>
      <c r="B38" s="43">
        <v>12</v>
      </c>
      <c r="C38" s="62" t="s">
        <v>95</v>
      </c>
      <c r="D38" s="47">
        <v>45895</v>
      </c>
      <c r="E38" s="61">
        <v>87900</v>
      </c>
      <c r="F38" s="46"/>
    </row>
    <row r="39" spans="1:6" ht="36" customHeight="1" x14ac:dyDescent="0.3">
      <c r="A39" s="114"/>
      <c r="B39" s="43">
        <v>13</v>
      </c>
      <c r="C39" s="58" t="s">
        <v>96</v>
      </c>
      <c r="D39" s="47">
        <v>45898</v>
      </c>
      <c r="E39" s="61">
        <v>227800</v>
      </c>
      <c r="F39" s="46"/>
    </row>
    <row r="40" spans="1:6" ht="36" customHeight="1" x14ac:dyDescent="0.3">
      <c r="A40" s="107"/>
      <c r="B40" s="43" t="s">
        <v>11</v>
      </c>
      <c r="C40" s="115">
        <f>SUM(E27:E39)</f>
        <v>825325</v>
      </c>
      <c r="D40" s="116"/>
      <c r="E40" s="117"/>
      <c r="F40" s="46"/>
    </row>
    <row r="41" spans="1:6" x14ac:dyDescent="0.3">
      <c r="E41" s="59"/>
    </row>
    <row r="42" spans="1:6" x14ac:dyDescent="0.3">
      <c r="E42" s="59"/>
    </row>
  </sheetData>
  <mergeCells count="29">
    <mergeCell ref="A19:A22"/>
    <mergeCell ref="C22:E22"/>
    <mergeCell ref="A14:F14"/>
    <mergeCell ref="A15:B15"/>
    <mergeCell ref="A16:B16"/>
    <mergeCell ref="C16:E16"/>
    <mergeCell ref="A17:A18"/>
    <mergeCell ref="C18:E18"/>
    <mergeCell ref="A1:F1"/>
    <mergeCell ref="B2:C2"/>
    <mergeCell ref="E2:F2"/>
    <mergeCell ref="A3:E3"/>
    <mergeCell ref="C4:D4"/>
    <mergeCell ref="C10:D10"/>
    <mergeCell ref="C11:D11"/>
    <mergeCell ref="C12:D12"/>
    <mergeCell ref="C13:D13"/>
    <mergeCell ref="C7:D7"/>
    <mergeCell ref="A5:B5"/>
    <mergeCell ref="C5:D5"/>
    <mergeCell ref="C6:D6"/>
    <mergeCell ref="C9:D9"/>
    <mergeCell ref="C8:D8"/>
    <mergeCell ref="A23:A24"/>
    <mergeCell ref="C24:E24"/>
    <mergeCell ref="A25:A26"/>
    <mergeCell ref="C26:E26"/>
    <mergeCell ref="A30:A40"/>
    <mergeCell ref="C40:E40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V46"/>
  <sheetViews>
    <sheetView tabSelected="1" view="pageBreakPreview" zoomScale="85" zoomScaleNormal="100" zoomScaleSheetLayoutView="85" workbookViewId="0">
      <selection activeCell="C45" sqref="C45:E45"/>
    </sheetView>
  </sheetViews>
  <sheetFormatPr defaultRowHeight="16.5" x14ac:dyDescent="0.3"/>
  <cols>
    <col min="1" max="1" width="11.875" customWidth="1"/>
    <col min="2" max="2" width="15" bestFit="1" customWidth="1"/>
    <col min="3" max="3" width="49.25" customWidth="1"/>
    <col min="4" max="4" width="14.75" customWidth="1"/>
    <col min="5" max="5" width="15.125" customWidth="1"/>
    <col min="6" max="6" width="11.75" customWidth="1"/>
  </cols>
  <sheetData>
    <row r="1" spans="1:6" ht="45" customHeight="1" x14ac:dyDescent="0.3">
      <c r="A1" s="103" t="s">
        <v>73</v>
      </c>
      <c r="B1" s="103"/>
      <c r="C1" s="103"/>
      <c r="D1" s="103"/>
      <c r="E1" s="103"/>
      <c r="F1" s="103"/>
    </row>
    <row r="2" spans="1:6" ht="36" customHeight="1" x14ac:dyDescent="0.3">
      <c r="A2" s="15" t="s">
        <v>0</v>
      </c>
      <c r="B2" s="99" t="s">
        <v>31</v>
      </c>
      <c r="C2" s="99"/>
      <c r="D2" s="15" t="s">
        <v>1</v>
      </c>
      <c r="E2" s="99" t="s">
        <v>46</v>
      </c>
      <c r="F2" s="99"/>
    </row>
    <row r="3" spans="1:6" ht="36" customHeight="1" x14ac:dyDescent="0.3">
      <c r="A3" s="97" t="s">
        <v>2</v>
      </c>
      <c r="B3" s="97"/>
      <c r="C3" s="97"/>
      <c r="D3" s="97"/>
      <c r="E3" s="97"/>
      <c r="F3" s="17"/>
    </row>
    <row r="4" spans="1:6" ht="36" customHeight="1" x14ac:dyDescent="0.3">
      <c r="A4" s="15" t="s">
        <v>3</v>
      </c>
      <c r="B4" s="15" t="s">
        <v>4</v>
      </c>
      <c r="C4" s="95" t="s">
        <v>5</v>
      </c>
      <c r="D4" s="95"/>
      <c r="E4" s="15" t="s">
        <v>6</v>
      </c>
      <c r="F4" s="15" t="s">
        <v>7</v>
      </c>
    </row>
    <row r="5" spans="1:6" ht="36" customHeight="1" x14ac:dyDescent="0.3">
      <c r="A5" s="95" t="s">
        <v>10</v>
      </c>
      <c r="B5" s="95"/>
      <c r="C5" s="146"/>
      <c r="D5" s="147"/>
      <c r="E5" s="18">
        <f>SUM(E6:E6)</f>
        <v>0</v>
      </c>
      <c r="F5" s="16"/>
    </row>
    <row r="6" spans="1:6" ht="36" customHeight="1" x14ac:dyDescent="0.3">
      <c r="A6" s="16">
        <v>1</v>
      </c>
      <c r="B6" s="19"/>
      <c r="C6" s="144"/>
      <c r="D6" s="145"/>
      <c r="E6" s="20"/>
      <c r="F6" s="16"/>
    </row>
    <row r="7" spans="1:6" ht="36" customHeight="1" x14ac:dyDescent="0.3">
      <c r="A7" s="97" t="s">
        <v>18</v>
      </c>
      <c r="B7" s="97"/>
      <c r="C7" s="97"/>
      <c r="D7" s="97"/>
      <c r="E7" s="97"/>
      <c r="F7" s="97"/>
    </row>
    <row r="8" spans="1:6" ht="36" customHeight="1" x14ac:dyDescent="0.3">
      <c r="A8" s="95" t="s">
        <v>8</v>
      </c>
      <c r="B8" s="95"/>
      <c r="C8" s="15" t="s">
        <v>32</v>
      </c>
      <c r="D8" s="15" t="s">
        <v>4</v>
      </c>
      <c r="E8" s="15" t="s">
        <v>6</v>
      </c>
      <c r="F8" s="15" t="s">
        <v>7</v>
      </c>
    </row>
    <row r="9" spans="1:6" ht="36" customHeight="1" x14ac:dyDescent="0.3">
      <c r="A9" s="95" t="s">
        <v>10</v>
      </c>
      <c r="B9" s="95"/>
      <c r="C9" s="98">
        <f>C12+C14+C22</f>
        <v>5992840</v>
      </c>
      <c r="D9" s="99"/>
      <c r="E9" s="99"/>
      <c r="F9" s="16"/>
    </row>
    <row r="10" spans="1:6" ht="36" customHeight="1" x14ac:dyDescent="0.3">
      <c r="A10" s="141" t="s">
        <v>13</v>
      </c>
      <c r="B10" s="15">
        <v>1</v>
      </c>
      <c r="C10" s="21" t="s">
        <v>74</v>
      </c>
      <c r="D10" s="19">
        <v>45905</v>
      </c>
      <c r="E10" s="22">
        <v>2400000</v>
      </c>
      <c r="F10" s="16"/>
    </row>
    <row r="11" spans="1:6" ht="36" customHeight="1" x14ac:dyDescent="0.3">
      <c r="A11" s="141"/>
      <c r="B11" s="15">
        <v>2</v>
      </c>
      <c r="C11" s="21" t="s">
        <v>75</v>
      </c>
      <c r="D11" s="19">
        <v>45905</v>
      </c>
      <c r="E11" s="22">
        <v>3496000</v>
      </c>
      <c r="F11" s="16"/>
    </row>
    <row r="12" spans="1:6" ht="36" customHeight="1" x14ac:dyDescent="0.3">
      <c r="A12" s="142"/>
      <c r="B12" s="15" t="s">
        <v>11</v>
      </c>
      <c r="C12" s="100">
        <f>SUM(E10:E11)</f>
        <v>5896000</v>
      </c>
      <c r="D12" s="100"/>
      <c r="E12" s="100"/>
      <c r="F12" s="16"/>
    </row>
    <row r="13" spans="1:6" ht="36" customHeight="1" x14ac:dyDescent="0.3">
      <c r="A13" s="95" t="s">
        <v>14</v>
      </c>
      <c r="B13" s="15"/>
      <c r="C13" s="17"/>
      <c r="D13" s="19"/>
      <c r="E13" s="24"/>
      <c r="F13" s="16"/>
    </row>
    <row r="14" spans="1:6" ht="36" customHeight="1" x14ac:dyDescent="0.3">
      <c r="A14" s="95"/>
      <c r="B14" s="15" t="s">
        <v>11</v>
      </c>
      <c r="C14" s="100">
        <f>E13</f>
        <v>0</v>
      </c>
      <c r="D14" s="100"/>
      <c r="E14" s="100"/>
      <c r="F14" s="16"/>
    </row>
    <row r="15" spans="1:6" ht="36" customHeight="1" x14ac:dyDescent="0.3">
      <c r="A15" s="95" t="s">
        <v>12</v>
      </c>
      <c r="B15" s="15"/>
      <c r="C15" s="16"/>
      <c r="D15" s="16"/>
      <c r="E15" s="16"/>
      <c r="F15" s="16"/>
    </row>
    <row r="16" spans="1:6" ht="36" customHeight="1" x14ac:dyDescent="0.3">
      <c r="A16" s="95"/>
      <c r="B16" s="15" t="s">
        <v>11</v>
      </c>
      <c r="C16" s="100">
        <f>E15</f>
        <v>0</v>
      </c>
      <c r="D16" s="100"/>
      <c r="E16" s="100"/>
      <c r="F16" s="16"/>
    </row>
    <row r="17" spans="1:6" ht="36" customHeight="1" x14ac:dyDescent="0.3">
      <c r="A17" s="95" t="s">
        <v>28</v>
      </c>
      <c r="B17" s="15"/>
      <c r="C17" s="16"/>
      <c r="D17" s="16"/>
      <c r="E17" s="16"/>
      <c r="F17" s="16"/>
    </row>
    <row r="18" spans="1:6" ht="36" customHeight="1" x14ac:dyDescent="0.3">
      <c r="A18" s="95"/>
      <c r="B18" s="15" t="s">
        <v>11</v>
      </c>
      <c r="C18" s="100">
        <f>E17</f>
        <v>0</v>
      </c>
      <c r="D18" s="100"/>
      <c r="E18" s="100"/>
      <c r="F18" s="16"/>
    </row>
    <row r="19" spans="1:6" ht="36" customHeight="1" x14ac:dyDescent="0.3">
      <c r="A19" s="143" t="s">
        <v>21</v>
      </c>
      <c r="B19" s="15">
        <v>1</v>
      </c>
      <c r="C19" s="25" t="s">
        <v>76</v>
      </c>
      <c r="D19" s="26">
        <v>45874</v>
      </c>
      <c r="E19" s="23">
        <v>96840</v>
      </c>
      <c r="F19" s="16"/>
    </row>
    <row r="20" spans="1:6" ht="36" customHeight="1" x14ac:dyDescent="0.3">
      <c r="A20" s="141"/>
      <c r="B20" s="15"/>
      <c r="C20" s="25"/>
      <c r="D20" s="26"/>
      <c r="E20" s="23"/>
      <c r="F20" s="16"/>
    </row>
    <row r="21" spans="1:6" ht="36" customHeight="1" x14ac:dyDescent="0.3">
      <c r="A21" s="141"/>
      <c r="B21" s="15"/>
      <c r="C21" s="25"/>
      <c r="D21" s="26"/>
      <c r="E21" s="23"/>
      <c r="F21" s="16"/>
    </row>
    <row r="22" spans="1:6" ht="36" customHeight="1" x14ac:dyDescent="0.3">
      <c r="A22" s="142"/>
      <c r="B22" s="15" t="s">
        <v>11</v>
      </c>
      <c r="C22" s="100">
        <f>SUM(E19:E21)</f>
        <v>96840</v>
      </c>
      <c r="D22" s="100"/>
      <c r="E22" s="100"/>
      <c r="F22" s="16"/>
    </row>
    <row r="46" spans="22:22" x14ac:dyDescent="0.3">
      <c r="V46" s="27"/>
    </row>
  </sheetData>
  <mergeCells count="22">
    <mergeCell ref="A5:B5"/>
    <mergeCell ref="A1:F1"/>
    <mergeCell ref="B2:C2"/>
    <mergeCell ref="E2:F2"/>
    <mergeCell ref="A3:E3"/>
    <mergeCell ref="C4:D4"/>
    <mergeCell ref="C5:D5"/>
    <mergeCell ref="C6:D6"/>
    <mergeCell ref="A7:F7"/>
    <mergeCell ref="A8:B8"/>
    <mergeCell ref="A9:B9"/>
    <mergeCell ref="C9:E9"/>
    <mergeCell ref="A17:A18"/>
    <mergeCell ref="C18:E18"/>
    <mergeCell ref="C22:E22"/>
    <mergeCell ref="A10:A12"/>
    <mergeCell ref="C12:E12"/>
    <mergeCell ref="A13:A14"/>
    <mergeCell ref="C14:E14"/>
    <mergeCell ref="A15:A16"/>
    <mergeCell ref="C16:E16"/>
    <mergeCell ref="A19:A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V46"/>
  <sheetViews>
    <sheetView tabSelected="1" view="pageBreakPreview" topLeftCell="A4" zoomScale="70" zoomScaleNormal="85" zoomScaleSheetLayoutView="70" workbookViewId="0">
      <selection activeCell="C45" sqref="C45:E45"/>
    </sheetView>
  </sheetViews>
  <sheetFormatPr defaultColWidth="9" defaultRowHeight="16.5" x14ac:dyDescent="0.3"/>
  <cols>
    <col min="1" max="1" width="11.875" style="10" customWidth="1"/>
    <col min="2" max="2" width="14.75" style="10" customWidth="1"/>
    <col min="3" max="3" width="55.625" style="10" customWidth="1"/>
    <col min="4" max="4" width="13.25" style="10" customWidth="1"/>
    <col min="5" max="5" width="18" style="11" customWidth="1"/>
    <col min="6" max="6" width="13.875" style="10" customWidth="1"/>
    <col min="7" max="7" width="0" style="10" hidden="1" customWidth="1"/>
    <col min="8" max="16384" width="9" style="10"/>
  </cols>
  <sheetData>
    <row r="1" spans="1:7" s="28" customFormat="1" ht="45" customHeight="1" x14ac:dyDescent="0.3">
      <c r="A1" s="167" t="s">
        <v>77</v>
      </c>
      <c r="B1" s="168"/>
      <c r="C1" s="168"/>
      <c r="D1" s="168"/>
      <c r="E1" s="168"/>
      <c r="F1" s="169"/>
    </row>
    <row r="2" spans="1:7" ht="36" customHeight="1" x14ac:dyDescent="0.3">
      <c r="A2" s="15" t="s">
        <v>0</v>
      </c>
      <c r="B2" s="170" t="s">
        <v>35</v>
      </c>
      <c r="C2" s="171"/>
      <c r="D2" s="15" t="s">
        <v>1</v>
      </c>
      <c r="E2" s="170" t="s">
        <v>46</v>
      </c>
      <c r="F2" s="171"/>
    </row>
    <row r="3" spans="1:7" ht="36" customHeight="1" x14ac:dyDescent="0.3">
      <c r="A3" s="157" t="s">
        <v>2</v>
      </c>
      <c r="B3" s="158"/>
      <c r="C3" s="158"/>
      <c r="D3" s="158"/>
      <c r="E3" s="159"/>
      <c r="F3" s="21"/>
    </row>
    <row r="4" spans="1:7" ht="36" customHeight="1" x14ac:dyDescent="0.3">
      <c r="A4" s="15" t="s">
        <v>3</v>
      </c>
      <c r="B4" s="15" t="s">
        <v>4</v>
      </c>
      <c r="C4" s="104" t="s">
        <v>29</v>
      </c>
      <c r="D4" s="105"/>
      <c r="E4" s="15" t="s">
        <v>39</v>
      </c>
      <c r="F4" s="15" t="s">
        <v>7</v>
      </c>
    </row>
    <row r="5" spans="1:7" ht="36" customHeight="1" x14ac:dyDescent="0.3">
      <c r="A5" s="95" t="s">
        <v>40</v>
      </c>
      <c r="B5" s="95"/>
      <c r="C5" s="165"/>
      <c r="D5" s="166"/>
      <c r="E5" s="29">
        <f>SUM(E6:E6)</f>
        <v>0</v>
      </c>
      <c r="F5" s="16"/>
    </row>
    <row r="6" spans="1:7" s="31" customFormat="1" ht="36" customHeight="1" x14ac:dyDescent="0.3">
      <c r="A6" s="21">
        <v>1</v>
      </c>
      <c r="B6" s="19"/>
      <c r="C6" s="164"/>
      <c r="D6" s="164"/>
      <c r="E6" s="30"/>
      <c r="F6" s="30"/>
    </row>
    <row r="7" spans="1:7" ht="36" customHeight="1" x14ac:dyDescent="0.3">
      <c r="A7" s="157" t="s">
        <v>41</v>
      </c>
      <c r="B7" s="158"/>
      <c r="C7" s="158"/>
      <c r="D7" s="158"/>
      <c r="E7" s="158"/>
      <c r="F7" s="159"/>
      <c r="G7" s="32" t="s">
        <v>38</v>
      </c>
    </row>
    <row r="8" spans="1:7" ht="36" customHeight="1" x14ac:dyDescent="0.3">
      <c r="A8" s="104" t="s">
        <v>8</v>
      </c>
      <c r="B8" s="105"/>
      <c r="C8" s="15" t="s">
        <v>9</v>
      </c>
      <c r="D8" s="15" t="s">
        <v>4</v>
      </c>
      <c r="E8" s="15" t="s">
        <v>6</v>
      </c>
      <c r="F8" s="15" t="s">
        <v>7</v>
      </c>
      <c r="G8" s="33" t="s">
        <v>38</v>
      </c>
    </row>
    <row r="9" spans="1:7" ht="36" customHeight="1" x14ac:dyDescent="0.3">
      <c r="A9" s="104" t="s">
        <v>10</v>
      </c>
      <c r="B9" s="105"/>
      <c r="C9" s="146">
        <f>C12+C14+C16+C18+C22</f>
        <v>19006820</v>
      </c>
      <c r="D9" s="160"/>
      <c r="E9" s="147"/>
      <c r="F9" s="16"/>
      <c r="G9" s="32" t="s">
        <v>38</v>
      </c>
    </row>
    <row r="10" spans="1:7" ht="36" customHeight="1" x14ac:dyDescent="0.3">
      <c r="A10" s="143" t="s">
        <v>13</v>
      </c>
      <c r="B10" s="15">
        <v>1</v>
      </c>
      <c r="C10" s="16" t="s">
        <v>78</v>
      </c>
      <c r="D10" s="19">
        <v>45905</v>
      </c>
      <c r="E10" s="34">
        <v>11400000</v>
      </c>
      <c r="F10" s="16"/>
      <c r="G10" s="33" t="s">
        <v>38</v>
      </c>
    </row>
    <row r="11" spans="1:7" ht="36" customHeight="1" x14ac:dyDescent="0.3">
      <c r="A11" s="141"/>
      <c r="B11" s="15">
        <v>2</v>
      </c>
      <c r="C11" s="16" t="s">
        <v>79</v>
      </c>
      <c r="D11" s="19">
        <v>45905</v>
      </c>
      <c r="E11" s="34">
        <v>7337500</v>
      </c>
      <c r="F11" s="16"/>
      <c r="G11" s="33"/>
    </row>
    <row r="12" spans="1:7" ht="36" customHeight="1" x14ac:dyDescent="0.3">
      <c r="A12" s="142"/>
      <c r="B12" s="15" t="s">
        <v>11</v>
      </c>
      <c r="C12" s="161">
        <f>SUM(E10:E11)</f>
        <v>18737500</v>
      </c>
      <c r="D12" s="162"/>
      <c r="E12" s="163"/>
      <c r="F12" s="16"/>
      <c r="G12" s="32" t="s">
        <v>38</v>
      </c>
    </row>
    <row r="13" spans="1:7" ht="36" customHeight="1" x14ac:dyDescent="0.3">
      <c r="A13" s="143" t="s">
        <v>42</v>
      </c>
      <c r="B13" s="15">
        <v>1</v>
      </c>
      <c r="C13" s="25"/>
      <c r="D13" s="35"/>
      <c r="E13" s="36"/>
      <c r="F13" s="16"/>
      <c r="G13" s="33" t="s">
        <v>38</v>
      </c>
    </row>
    <row r="14" spans="1:7" ht="36" customHeight="1" x14ac:dyDescent="0.3">
      <c r="A14" s="142"/>
      <c r="B14" s="15" t="s">
        <v>11</v>
      </c>
      <c r="C14" s="151">
        <f>SUM(E13:E13)</f>
        <v>0</v>
      </c>
      <c r="D14" s="152"/>
      <c r="E14" s="153"/>
      <c r="F14" s="16"/>
      <c r="G14" s="32" t="s">
        <v>38</v>
      </c>
    </row>
    <row r="15" spans="1:7" ht="36" customHeight="1" x14ac:dyDescent="0.3">
      <c r="A15" s="143" t="s">
        <v>12</v>
      </c>
      <c r="B15" s="15">
        <v>1</v>
      </c>
      <c r="C15" s="25"/>
      <c r="D15" s="25"/>
      <c r="E15" s="37"/>
      <c r="F15" s="16"/>
      <c r="G15" s="33" t="s">
        <v>38</v>
      </c>
    </row>
    <row r="16" spans="1:7" ht="36" customHeight="1" x14ac:dyDescent="0.3">
      <c r="A16" s="142"/>
      <c r="B16" s="15" t="s">
        <v>11</v>
      </c>
      <c r="C16" s="154">
        <v>0</v>
      </c>
      <c r="D16" s="155"/>
      <c r="E16" s="156"/>
      <c r="F16" s="16"/>
      <c r="G16" s="32" t="s">
        <v>38</v>
      </c>
    </row>
    <row r="17" spans="1:7" ht="36" customHeight="1" x14ac:dyDescent="0.3">
      <c r="A17" s="143" t="s">
        <v>28</v>
      </c>
      <c r="B17" s="15">
        <v>1</v>
      </c>
      <c r="C17" s="25"/>
      <c r="D17" s="35"/>
      <c r="E17" s="36"/>
      <c r="F17" s="16"/>
      <c r="G17" s="33" t="s">
        <v>38</v>
      </c>
    </row>
    <row r="18" spans="1:7" ht="36" customHeight="1" x14ac:dyDescent="0.3">
      <c r="A18" s="142"/>
      <c r="B18" s="15" t="s">
        <v>11</v>
      </c>
      <c r="C18" s="151">
        <f>SUM(E17:E17)</f>
        <v>0</v>
      </c>
      <c r="D18" s="152"/>
      <c r="E18" s="153"/>
      <c r="F18" s="16"/>
      <c r="G18" s="32" t="s">
        <v>38</v>
      </c>
    </row>
    <row r="19" spans="1:7" ht="36" customHeight="1" x14ac:dyDescent="0.3">
      <c r="A19" s="143" t="s">
        <v>43</v>
      </c>
      <c r="B19" s="15">
        <v>1</v>
      </c>
      <c r="C19" s="23" t="s">
        <v>80</v>
      </c>
      <c r="D19" s="19">
        <v>45874</v>
      </c>
      <c r="E19" s="38">
        <v>269320</v>
      </c>
      <c r="F19" s="16"/>
      <c r="G19" s="33" t="s">
        <v>38</v>
      </c>
    </row>
    <row r="20" spans="1:7" ht="36" customHeight="1" x14ac:dyDescent="0.3">
      <c r="A20" s="141"/>
      <c r="B20" s="15"/>
      <c r="C20" s="25"/>
      <c r="D20" s="26"/>
      <c r="E20" s="38"/>
      <c r="F20" s="16"/>
      <c r="G20" s="39"/>
    </row>
    <row r="21" spans="1:7" ht="36" customHeight="1" x14ac:dyDescent="0.3">
      <c r="A21" s="141"/>
      <c r="B21" s="15"/>
      <c r="C21" s="25"/>
      <c r="D21" s="19"/>
      <c r="E21" s="30"/>
      <c r="F21" s="16"/>
      <c r="G21" s="39"/>
    </row>
    <row r="22" spans="1:7" ht="36" customHeight="1" x14ac:dyDescent="0.3">
      <c r="A22" s="142"/>
      <c r="B22" s="15" t="s">
        <v>11</v>
      </c>
      <c r="C22" s="148">
        <f>SUM(E19:E21)</f>
        <v>269320</v>
      </c>
      <c r="D22" s="149"/>
      <c r="E22" s="150"/>
      <c r="F22" s="16"/>
    </row>
    <row r="23" spans="1:7" x14ac:dyDescent="0.3">
      <c r="E23" s="40"/>
    </row>
    <row r="24" spans="1:7" x14ac:dyDescent="0.3">
      <c r="E24" s="40"/>
    </row>
    <row r="26" spans="1:7" x14ac:dyDescent="0.3">
      <c r="C26" s="41"/>
    </row>
    <row r="46" spans="22:22" x14ac:dyDescent="0.3">
      <c r="V46" s="42"/>
    </row>
  </sheetData>
  <mergeCells count="22">
    <mergeCell ref="C6:D6"/>
    <mergeCell ref="A5:B5"/>
    <mergeCell ref="C5:D5"/>
    <mergeCell ref="A1:F1"/>
    <mergeCell ref="B2:C2"/>
    <mergeCell ref="E2:F2"/>
    <mergeCell ref="A3:E3"/>
    <mergeCell ref="C4:D4"/>
    <mergeCell ref="A7:F7"/>
    <mergeCell ref="A8:B8"/>
    <mergeCell ref="A9:B9"/>
    <mergeCell ref="C9:E9"/>
    <mergeCell ref="A10:A12"/>
    <mergeCell ref="C12:E12"/>
    <mergeCell ref="A19:A22"/>
    <mergeCell ref="C22:E22"/>
    <mergeCell ref="A13:A14"/>
    <mergeCell ref="C14:E14"/>
    <mergeCell ref="A15:A16"/>
    <mergeCell ref="C16:E16"/>
    <mergeCell ref="A17:A18"/>
    <mergeCell ref="C18:E18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V46"/>
  <sheetViews>
    <sheetView tabSelected="1" view="pageBreakPreview" topLeftCell="A7" zoomScale="85" zoomScaleNormal="100" zoomScaleSheetLayoutView="85" workbookViewId="0">
      <selection activeCell="C45" sqref="C45:E45"/>
    </sheetView>
  </sheetViews>
  <sheetFormatPr defaultRowHeight="16.5" x14ac:dyDescent="0.3"/>
  <cols>
    <col min="1" max="1" width="11.875" style="2" customWidth="1"/>
    <col min="2" max="2" width="14.75" style="2" customWidth="1"/>
    <col min="3" max="3" width="56.375" style="2" customWidth="1"/>
    <col min="4" max="4" width="13.25" style="2" customWidth="1"/>
    <col min="5" max="5" width="18" style="4" customWidth="1"/>
    <col min="6" max="6" width="13.875" style="2" customWidth="1"/>
    <col min="7" max="16384" width="9" style="1"/>
  </cols>
  <sheetData>
    <row r="1" spans="1:6" customFormat="1" ht="45" customHeight="1" x14ac:dyDescent="0.3">
      <c r="A1" s="190" t="s">
        <v>97</v>
      </c>
      <c r="B1" s="191"/>
      <c r="C1" s="191"/>
      <c r="D1" s="191"/>
      <c r="E1" s="191"/>
      <c r="F1" s="192"/>
    </row>
    <row r="2" spans="1:6" ht="36" customHeight="1" x14ac:dyDescent="0.3">
      <c r="A2" s="63" t="s">
        <v>0</v>
      </c>
      <c r="B2" s="193" t="s">
        <v>33</v>
      </c>
      <c r="C2" s="193"/>
      <c r="D2" s="63" t="s">
        <v>1</v>
      </c>
      <c r="E2" s="193" t="s">
        <v>44</v>
      </c>
      <c r="F2" s="193"/>
    </row>
    <row r="3" spans="1:6" ht="36" customHeight="1" x14ac:dyDescent="0.3">
      <c r="A3" s="182" t="s">
        <v>2</v>
      </c>
      <c r="B3" s="183"/>
      <c r="C3" s="183"/>
      <c r="D3" s="183"/>
      <c r="E3" s="184"/>
      <c r="F3" s="64"/>
    </row>
    <row r="4" spans="1:6" ht="36" customHeight="1" x14ac:dyDescent="0.3">
      <c r="A4" s="63" t="s">
        <v>3</v>
      </c>
      <c r="B4" s="63" t="s">
        <v>4</v>
      </c>
      <c r="C4" s="185" t="s">
        <v>29</v>
      </c>
      <c r="D4" s="186"/>
      <c r="E4" s="63" t="s">
        <v>106</v>
      </c>
      <c r="F4" s="63" t="s">
        <v>7</v>
      </c>
    </row>
    <row r="5" spans="1:6" ht="36" customHeight="1" x14ac:dyDescent="0.3">
      <c r="A5" s="185" t="s">
        <v>16</v>
      </c>
      <c r="B5" s="186"/>
      <c r="C5" s="120"/>
      <c r="D5" s="121"/>
      <c r="E5" s="65">
        <f>SUM(E6:E6)</f>
        <v>0</v>
      </c>
      <c r="F5" s="66"/>
    </row>
    <row r="6" spans="1:6" ht="36" customHeight="1" x14ac:dyDescent="0.3">
      <c r="A6" s="66">
        <v>1</v>
      </c>
      <c r="B6" s="66"/>
      <c r="C6" s="122"/>
      <c r="D6" s="172"/>
      <c r="E6" s="65"/>
      <c r="F6" s="66"/>
    </row>
    <row r="7" spans="1:6" ht="36" customHeight="1" x14ac:dyDescent="0.3">
      <c r="A7" s="182" t="s">
        <v>107</v>
      </c>
      <c r="B7" s="183"/>
      <c r="C7" s="183"/>
      <c r="D7" s="183"/>
      <c r="E7" s="183"/>
      <c r="F7" s="184"/>
    </row>
    <row r="8" spans="1:6" ht="36" customHeight="1" x14ac:dyDescent="0.3">
      <c r="A8" s="185" t="s">
        <v>8</v>
      </c>
      <c r="B8" s="186"/>
      <c r="C8" s="63" t="s">
        <v>9</v>
      </c>
      <c r="D8" s="63" t="s">
        <v>4</v>
      </c>
      <c r="E8" s="63" t="s">
        <v>6</v>
      </c>
      <c r="F8" s="63" t="s">
        <v>7</v>
      </c>
    </row>
    <row r="9" spans="1:6" ht="36" customHeight="1" x14ac:dyDescent="0.3">
      <c r="A9" s="185" t="s">
        <v>10</v>
      </c>
      <c r="B9" s="186"/>
      <c r="C9" s="187">
        <f>C12+C14+C16+C18+C22</f>
        <v>8885810</v>
      </c>
      <c r="D9" s="188"/>
      <c r="E9" s="189"/>
      <c r="F9" s="66"/>
    </row>
    <row r="10" spans="1:6" ht="36" customHeight="1" x14ac:dyDescent="0.3">
      <c r="A10" s="173" t="s">
        <v>108</v>
      </c>
      <c r="B10" s="63">
        <v>1</v>
      </c>
      <c r="C10" s="67" t="s">
        <v>98</v>
      </c>
      <c r="D10" s="68">
        <v>45905</v>
      </c>
      <c r="E10" s="69">
        <v>4731000</v>
      </c>
      <c r="F10" s="66"/>
    </row>
    <row r="11" spans="1:6" ht="36" customHeight="1" x14ac:dyDescent="0.3">
      <c r="A11" s="174"/>
      <c r="B11" s="63">
        <v>2</v>
      </c>
      <c r="C11" s="67" t="s">
        <v>99</v>
      </c>
      <c r="D11" s="68">
        <v>45905</v>
      </c>
      <c r="E11" s="69">
        <v>2848000</v>
      </c>
      <c r="F11" s="66"/>
    </row>
    <row r="12" spans="1:6" ht="36" customHeight="1" x14ac:dyDescent="0.3">
      <c r="A12" s="175"/>
      <c r="B12" s="63" t="s">
        <v>11</v>
      </c>
      <c r="C12" s="179">
        <f>SUM(E10:E11)</f>
        <v>7579000</v>
      </c>
      <c r="D12" s="180"/>
      <c r="E12" s="181"/>
      <c r="F12" s="66"/>
    </row>
    <row r="13" spans="1:6" ht="36" customHeight="1" x14ac:dyDescent="0.3">
      <c r="A13" s="173" t="s">
        <v>14</v>
      </c>
      <c r="B13" s="63">
        <v>1</v>
      </c>
      <c r="C13" s="70"/>
      <c r="D13" s="71"/>
      <c r="E13" s="72"/>
      <c r="F13" s="66"/>
    </row>
    <row r="14" spans="1:6" ht="36" customHeight="1" x14ac:dyDescent="0.3">
      <c r="A14" s="175"/>
      <c r="B14" s="63" t="s">
        <v>11</v>
      </c>
      <c r="C14" s="179">
        <f>SUM(E12:E13)</f>
        <v>0</v>
      </c>
      <c r="D14" s="180"/>
      <c r="E14" s="181"/>
      <c r="F14" s="66"/>
    </row>
    <row r="15" spans="1:6" ht="36" customHeight="1" x14ac:dyDescent="0.3">
      <c r="A15" s="173" t="s">
        <v>12</v>
      </c>
      <c r="B15" s="63">
        <v>1</v>
      </c>
      <c r="C15" s="70"/>
      <c r="D15" s="70"/>
      <c r="E15" s="73"/>
      <c r="F15" s="66"/>
    </row>
    <row r="16" spans="1:6" ht="36" customHeight="1" x14ac:dyDescent="0.3">
      <c r="A16" s="175"/>
      <c r="B16" s="63" t="s">
        <v>11</v>
      </c>
      <c r="C16" s="179">
        <f>SUM(E14:E15)</f>
        <v>0</v>
      </c>
      <c r="D16" s="180"/>
      <c r="E16" s="181"/>
      <c r="F16" s="66"/>
    </row>
    <row r="17" spans="1:6" ht="36" customHeight="1" x14ac:dyDescent="0.3">
      <c r="A17" s="173" t="s">
        <v>28</v>
      </c>
      <c r="B17" s="63">
        <v>1</v>
      </c>
      <c r="C17" s="70"/>
      <c r="D17" s="71"/>
      <c r="E17" s="72"/>
      <c r="F17" s="66"/>
    </row>
    <row r="18" spans="1:6" ht="36" customHeight="1" x14ac:dyDescent="0.3">
      <c r="A18" s="175"/>
      <c r="B18" s="63" t="s">
        <v>11</v>
      </c>
      <c r="C18" s="179">
        <f>SUM(E17:E17)</f>
        <v>0</v>
      </c>
      <c r="D18" s="180"/>
      <c r="E18" s="181"/>
      <c r="F18" s="66"/>
    </row>
    <row r="19" spans="1:6" ht="36" customHeight="1" x14ac:dyDescent="0.3">
      <c r="A19" s="173" t="s">
        <v>21</v>
      </c>
      <c r="B19" s="63">
        <v>1</v>
      </c>
      <c r="C19" s="70" t="s">
        <v>109</v>
      </c>
      <c r="D19" s="68">
        <v>45874</v>
      </c>
      <c r="E19" s="72">
        <v>106810</v>
      </c>
      <c r="F19" s="66"/>
    </row>
    <row r="20" spans="1:6" ht="36" customHeight="1" x14ac:dyDescent="0.3">
      <c r="A20" s="174"/>
      <c r="B20" s="63">
        <v>2</v>
      </c>
      <c r="C20" s="70" t="s">
        <v>110</v>
      </c>
      <c r="D20" s="71">
        <v>45894</v>
      </c>
      <c r="E20" s="72">
        <v>570000</v>
      </c>
      <c r="F20" s="66"/>
    </row>
    <row r="21" spans="1:6" ht="36" customHeight="1" x14ac:dyDescent="0.3">
      <c r="A21" s="174"/>
      <c r="B21" s="63">
        <v>3</v>
      </c>
      <c r="C21" s="74" t="s">
        <v>111</v>
      </c>
      <c r="D21" s="71">
        <v>45896</v>
      </c>
      <c r="E21" s="72">
        <v>630000</v>
      </c>
      <c r="F21" s="66"/>
    </row>
    <row r="22" spans="1:6" ht="36" customHeight="1" x14ac:dyDescent="0.3">
      <c r="A22" s="175"/>
      <c r="B22" s="63" t="s">
        <v>11</v>
      </c>
      <c r="C22" s="176">
        <f>SUM(E19:E21)</f>
        <v>1306810</v>
      </c>
      <c r="D22" s="177"/>
      <c r="E22" s="178"/>
      <c r="F22" s="66"/>
    </row>
    <row r="23" spans="1:6" ht="36" customHeight="1" x14ac:dyDescent="0.3">
      <c r="E23" s="3"/>
    </row>
    <row r="24" spans="1:6" ht="36" customHeight="1" x14ac:dyDescent="0.3">
      <c r="E24" s="3"/>
    </row>
    <row r="25" spans="1:6" ht="36" customHeight="1" x14ac:dyDescent="0.3"/>
    <row r="26" spans="1:6" ht="36" customHeight="1" x14ac:dyDescent="0.3"/>
    <row r="27" spans="1:6" ht="36" customHeight="1" x14ac:dyDescent="0.3"/>
    <row r="28" spans="1:6" ht="36" customHeight="1" x14ac:dyDescent="0.3"/>
    <row r="46" spans="22:22" x14ac:dyDescent="0.3">
      <c r="V46" s="2"/>
    </row>
  </sheetData>
  <mergeCells count="22">
    <mergeCell ref="A5:B5"/>
    <mergeCell ref="A1:F1"/>
    <mergeCell ref="B2:C2"/>
    <mergeCell ref="E2:F2"/>
    <mergeCell ref="A3:E3"/>
    <mergeCell ref="C4:D4"/>
    <mergeCell ref="C5:D5"/>
    <mergeCell ref="C6:D6"/>
    <mergeCell ref="A19:A22"/>
    <mergeCell ref="C22:E22"/>
    <mergeCell ref="A13:A14"/>
    <mergeCell ref="C14:E14"/>
    <mergeCell ref="A15:A16"/>
    <mergeCell ref="C16:E16"/>
    <mergeCell ref="A17:A18"/>
    <mergeCell ref="C18:E18"/>
    <mergeCell ref="A7:F7"/>
    <mergeCell ref="A8:B8"/>
    <mergeCell ref="A9:B9"/>
    <mergeCell ref="C9:E9"/>
    <mergeCell ref="A10:A12"/>
    <mergeCell ref="C12:E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46"/>
  <sheetViews>
    <sheetView tabSelected="1" view="pageBreakPreview" topLeftCell="A7" zoomScale="85" zoomScaleNormal="100" zoomScaleSheetLayoutView="85" workbookViewId="0">
      <selection activeCell="C45" sqref="C45:E45"/>
    </sheetView>
  </sheetViews>
  <sheetFormatPr defaultRowHeight="16.5" x14ac:dyDescent="0.3"/>
  <cols>
    <col min="1" max="1" width="11.875" style="2" customWidth="1"/>
    <col min="2" max="2" width="14.75" style="2" customWidth="1"/>
    <col min="3" max="3" width="55.625" style="2" customWidth="1"/>
    <col min="4" max="4" width="13.25" style="2" customWidth="1"/>
    <col min="5" max="5" width="18" style="4" customWidth="1"/>
    <col min="6" max="6" width="13.875" style="2" customWidth="1"/>
    <col min="7" max="16384" width="9" style="1"/>
  </cols>
  <sheetData>
    <row r="1" spans="1:6" customFormat="1" ht="45" customHeight="1" x14ac:dyDescent="0.3">
      <c r="A1" s="190" t="s">
        <v>100</v>
      </c>
      <c r="B1" s="191"/>
      <c r="C1" s="191"/>
      <c r="D1" s="191"/>
      <c r="E1" s="191"/>
      <c r="F1" s="192"/>
    </row>
    <row r="2" spans="1:6" ht="36" customHeight="1" x14ac:dyDescent="0.3">
      <c r="A2" s="63" t="s">
        <v>112</v>
      </c>
      <c r="B2" s="193" t="s">
        <v>30</v>
      </c>
      <c r="C2" s="193"/>
      <c r="D2" s="63" t="s">
        <v>1</v>
      </c>
      <c r="E2" s="193" t="s">
        <v>113</v>
      </c>
      <c r="F2" s="193"/>
    </row>
    <row r="3" spans="1:6" ht="36" customHeight="1" x14ac:dyDescent="0.3">
      <c r="A3" s="182" t="s">
        <v>2</v>
      </c>
      <c r="B3" s="183"/>
      <c r="C3" s="183"/>
      <c r="D3" s="183"/>
      <c r="E3" s="184"/>
      <c r="F3" s="64"/>
    </row>
    <row r="4" spans="1:6" ht="36" customHeight="1" x14ac:dyDescent="0.3">
      <c r="A4" s="63" t="s">
        <v>3</v>
      </c>
      <c r="B4" s="63" t="s">
        <v>4</v>
      </c>
      <c r="C4" s="185" t="s">
        <v>29</v>
      </c>
      <c r="D4" s="186"/>
      <c r="E4" s="63" t="s">
        <v>114</v>
      </c>
      <c r="F4" s="63" t="s">
        <v>7</v>
      </c>
    </row>
    <row r="5" spans="1:6" ht="36" customHeight="1" x14ac:dyDescent="0.3">
      <c r="A5" s="185" t="s">
        <v>16</v>
      </c>
      <c r="B5" s="186"/>
      <c r="C5" s="122"/>
      <c r="D5" s="172"/>
      <c r="E5" s="65">
        <f>SUM(E6:E6)</f>
        <v>0</v>
      </c>
      <c r="F5" s="66"/>
    </row>
    <row r="6" spans="1:6" ht="36" customHeight="1" x14ac:dyDescent="0.3">
      <c r="A6" s="66">
        <v>1</v>
      </c>
      <c r="B6" s="75"/>
      <c r="C6" s="122"/>
      <c r="D6" s="172"/>
      <c r="E6" s="65"/>
      <c r="F6" s="66"/>
    </row>
    <row r="7" spans="1:6" ht="36" customHeight="1" x14ac:dyDescent="0.3">
      <c r="A7" s="182" t="s">
        <v>107</v>
      </c>
      <c r="B7" s="183"/>
      <c r="C7" s="183"/>
      <c r="D7" s="183"/>
      <c r="E7" s="183"/>
      <c r="F7" s="184"/>
    </row>
    <row r="8" spans="1:6" ht="36" customHeight="1" x14ac:dyDescent="0.3">
      <c r="A8" s="185" t="s">
        <v>8</v>
      </c>
      <c r="B8" s="186"/>
      <c r="C8" s="63" t="s">
        <v>9</v>
      </c>
      <c r="D8" s="63" t="s">
        <v>4</v>
      </c>
      <c r="E8" s="63" t="s">
        <v>6</v>
      </c>
      <c r="F8" s="63" t="s">
        <v>7</v>
      </c>
    </row>
    <row r="9" spans="1:6" ht="36" customHeight="1" x14ac:dyDescent="0.3">
      <c r="A9" s="185" t="s">
        <v>10</v>
      </c>
      <c r="B9" s="186"/>
      <c r="C9" s="187">
        <f>C12+C14+C16+C18+C23</f>
        <v>10772280</v>
      </c>
      <c r="D9" s="188"/>
      <c r="E9" s="189"/>
      <c r="F9" s="66"/>
    </row>
    <row r="10" spans="1:6" ht="36" customHeight="1" x14ac:dyDescent="0.3">
      <c r="A10" s="173" t="s">
        <v>108</v>
      </c>
      <c r="B10" s="63">
        <v>1</v>
      </c>
      <c r="C10" s="67" t="s">
        <v>115</v>
      </c>
      <c r="D10" s="68">
        <v>45874</v>
      </c>
      <c r="E10" s="69">
        <v>5250000</v>
      </c>
      <c r="F10" s="66"/>
    </row>
    <row r="11" spans="1:6" ht="36" customHeight="1" x14ac:dyDescent="0.3">
      <c r="A11" s="174"/>
      <c r="B11" s="63">
        <v>2</v>
      </c>
      <c r="C11" s="67" t="s">
        <v>101</v>
      </c>
      <c r="D11" s="68">
        <v>45874</v>
      </c>
      <c r="E11" s="69">
        <v>4362500</v>
      </c>
      <c r="F11" s="66"/>
    </row>
    <row r="12" spans="1:6" ht="36" customHeight="1" x14ac:dyDescent="0.3">
      <c r="A12" s="175"/>
      <c r="B12" s="63" t="s">
        <v>11</v>
      </c>
      <c r="C12" s="179">
        <f>SUM(E10:E11)</f>
        <v>9612500</v>
      </c>
      <c r="D12" s="180"/>
      <c r="E12" s="181"/>
      <c r="F12" s="66"/>
    </row>
    <row r="13" spans="1:6" ht="36" customHeight="1" x14ac:dyDescent="0.3">
      <c r="A13" s="173" t="s">
        <v>14</v>
      </c>
      <c r="B13" s="63">
        <v>1</v>
      </c>
      <c r="C13" s="70"/>
      <c r="D13" s="71"/>
      <c r="E13" s="72"/>
      <c r="F13" s="66"/>
    </row>
    <row r="14" spans="1:6" ht="36" customHeight="1" x14ac:dyDescent="0.3">
      <c r="A14" s="175"/>
      <c r="B14" s="63" t="s">
        <v>11</v>
      </c>
      <c r="C14" s="194">
        <f>SUM(E13:E13)</f>
        <v>0</v>
      </c>
      <c r="D14" s="195"/>
      <c r="E14" s="196"/>
      <c r="F14" s="66"/>
    </row>
    <row r="15" spans="1:6" ht="36" customHeight="1" x14ac:dyDescent="0.3">
      <c r="A15" s="173" t="s">
        <v>12</v>
      </c>
      <c r="B15" s="63">
        <v>1</v>
      </c>
      <c r="C15" s="70"/>
      <c r="D15" s="70"/>
      <c r="E15" s="73"/>
      <c r="F15" s="66"/>
    </row>
    <row r="16" spans="1:6" ht="36" customHeight="1" x14ac:dyDescent="0.3">
      <c r="A16" s="175"/>
      <c r="B16" s="63" t="s">
        <v>11</v>
      </c>
      <c r="C16" s="197">
        <v>0</v>
      </c>
      <c r="D16" s="198"/>
      <c r="E16" s="199"/>
      <c r="F16" s="66"/>
    </row>
    <row r="17" spans="1:6" ht="36" customHeight="1" x14ac:dyDescent="0.3">
      <c r="A17" s="173" t="s">
        <v>28</v>
      </c>
      <c r="B17" s="63">
        <v>1</v>
      </c>
      <c r="C17" s="70"/>
      <c r="D17" s="71"/>
      <c r="E17" s="72"/>
      <c r="F17" s="66"/>
    </row>
    <row r="18" spans="1:6" ht="36" customHeight="1" x14ac:dyDescent="0.3">
      <c r="A18" s="175"/>
      <c r="B18" s="63" t="s">
        <v>11</v>
      </c>
      <c r="C18" s="194">
        <f>SUM(E17:E17)</f>
        <v>0</v>
      </c>
      <c r="D18" s="195"/>
      <c r="E18" s="196"/>
      <c r="F18" s="66"/>
    </row>
    <row r="19" spans="1:6" ht="36" customHeight="1" x14ac:dyDescent="0.3">
      <c r="A19" s="173" t="s">
        <v>116</v>
      </c>
      <c r="B19" s="63">
        <v>1</v>
      </c>
      <c r="C19" s="70" t="s">
        <v>117</v>
      </c>
      <c r="D19" s="68">
        <v>45874</v>
      </c>
      <c r="E19" s="72">
        <v>129780</v>
      </c>
      <c r="F19" s="66"/>
    </row>
    <row r="20" spans="1:6" ht="36" customHeight="1" x14ac:dyDescent="0.3">
      <c r="A20" s="174"/>
      <c r="B20" s="63">
        <v>2</v>
      </c>
      <c r="C20" s="74" t="s">
        <v>118</v>
      </c>
      <c r="D20" s="68">
        <v>45894</v>
      </c>
      <c r="E20" s="72">
        <v>630000</v>
      </c>
      <c r="F20" s="66"/>
    </row>
    <row r="21" spans="1:6" ht="36" customHeight="1" x14ac:dyDescent="0.3">
      <c r="A21" s="174"/>
      <c r="B21" s="63">
        <v>3</v>
      </c>
      <c r="C21" s="74" t="s">
        <v>119</v>
      </c>
      <c r="D21" s="68">
        <v>45896</v>
      </c>
      <c r="E21" s="72">
        <v>390000</v>
      </c>
      <c r="F21" s="66"/>
    </row>
    <row r="22" spans="1:6" ht="36" customHeight="1" x14ac:dyDescent="0.3">
      <c r="A22" s="174"/>
      <c r="B22" s="63">
        <v>4</v>
      </c>
      <c r="C22" s="74" t="s">
        <v>120</v>
      </c>
      <c r="D22" s="68">
        <v>45896</v>
      </c>
      <c r="E22" s="72">
        <v>10000</v>
      </c>
      <c r="F22" s="66"/>
    </row>
    <row r="23" spans="1:6" ht="36" customHeight="1" x14ac:dyDescent="0.3">
      <c r="A23" s="175"/>
      <c r="B23" s="63" t="s">
        <v>11</v>
      </c>
      <c r="C23" s="176">
        <f>SUM(E19:E22)</f>
        <v>1159780</v>
      </c>
      <c r="D23" s="177"/>
      <c r="E23" s="178"/>
      <c r="F23" s="66"/>
    </row>
    <row r="24" spans="1:6" ht="36" customHeight="1" x14ac:dyDescent="0.3">
      <c r="E24" s="3"/>
    </row>
    <row r="46" spans="22:22" x14ac:dyDescent="0.3">
      <c r="V46" s="2"/>
    </row>
  </sheetData>
  <mergeCells count="22">
    <mergeCell ref="A19:A23"/>
    <mergeCell ref="C23:E23"/>
    <mergeCell ref="A13:A14"/>
    <mergeCell ref="A3:E3"/>
    <mergeCell ref="A1:F1"/>
    <mergeCell ref="C4:D4"/>
    <mergeCell ref="B2:C2"/>
    <mergeCell ref="E2:F2"/>
    <mergeCell ref="C16:E16"/>
    <mergeCell ref="A5:B5"/>
    <mergeCell ref="C5:D5"/>
    <mergeCell ref="C6:D6"/>
    <mergeCell ref="C12:E12"/>
    <mergeCell ref="A10:A12"/>
    <mergeCell ref="A17:A18"/>
    <mergeCell ref="C18:E18"/>
    <mergeCell ref="A15:A16"/>
    <mergeCell ref="C14:E14"/>
    <mergeCell ref="A7:F7"/>
    <mergeCell ref="A8:B8"/>
    <mergeCell ref="A9:B9"/>
    <mergeCell ref="C9:E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V45"/>
  <sheetViews>
    <sheetView tabSelected="1" view="pageBreakPreview" zoomScale="70" zoomScaleNormal="100" zoomScaleSheetLayoutView="70" workbookViewId="0">
      <selection activeCell="C45" sqref="C45:E45"/>
    </sheetView>
  </sheetViews>
  <sheetFormatPr defaultRowHeight="16.5" x14ac:dyDescent="0.3"/>
  <cols>
    <col min="1" max="1" width="11.875" style="1" customWidth="1"/>
    <col min="2" max="2" width="14.75" style="1" customWidth="1"/>
    <col min="3" max="3" width="59.875" style="1" customWidth="1"/>
    <col min="4" max="4" width="13.25" style="1" customWidth="1"/>
    <col min="5" max="5" width="18" style="9" customWidth="1"/>
    <col min="6" max="6" width="13.875" style="1" customWidth="1"/>
    <col min="7" max="16384" width="9" style="1"/>
  </cols>
  <sheetData>
    <row r="1" spans="1:6" customFormat="1" ht="45" customHeight="1" x14ac:dyDescent="0.3">
      <c r="A1" s="167" t="s">
        <v>102</v>
      </c>
      <c r="B1" s="168"/>
      <c r="C1" s="168"/>
      <c r="D1" s="168"/>
      <c r="E1" s="168"/>
      <c r="F1" s="169"/>
    </row>
    <row r="2" spans="1:6" ht="36" customHeight="1" x14ac:dyDescent="0.3">
      <c r="A2" s="15" t="s">
        <v>37</v>
      </c>
      <c r="B2" s="200" t="s">
        <v>36</v>
      </c>
      <c r="C2" s="200"/>
      <c r="D2" s="15" t="s">
        <v>1</v>
      </c>
      <c r="E2" s="200" t="s">
        <v>34</v>
      </c>
      <c r="F2" s="200"/>
    </row>
    <row r="3" spans="1:6" ht="36" customHeight="1" x14ac:dyDescent="0.3">
      <c r="A3" s="157" t="s">
        <v>2</v>
      </c>
      <c r="B3" s="158"/>
      <c r="C3" s="158"/>
      <c r="D3" s="158"/>
      <c r="E3" s="159"/>
      <c r="F3" s="21"/>
    </row>
    <row r="4" spans="1:6" ht="36" customHeight="1" x14ac:dyDescent="0.3">
      <c r="A4" s="15" t="s">
        <v>3</v>
      </c>
      <c r="B4" s="15" t="s">
        <v>4</v>
      </c>
      <c r="C4" s="104" t="s">
        <v>29</v>
      </c>
      <c r="D4" s="105"/>
      <c r="E4" s="15" t="s">
        <v>20</v>
      </c>
      <c r="F4" s="15" t="s">
        <v>7</v>
      </c>
    </row>
    <row r="5" spans="1:6" ht="36" customHeight="1" x14ac:dyDescent="0.3">
      <c r="A5" s="104" t="s">
        <v>16</v>
      </c>
      <c r="B5" s="105"/>
      <c r="C5" s="201"/>
      <c r="D5" s="202"/>
      <c r="E5" s="76">
        <f>SUM(E6:E6)</f>
        <v>0</v>
      </c>
      <c r="F5" s="16"/>
    </row>
    <row r="6" spans="1:6" ht="36" customHeight="1" x14ac:dyDescent="0.3">
      <c r="A6" s="21">
        <v>1</v>
      </c>
      <c r="B6" s="77"/>
      <c r="C6" s="93"/>
      <c r="D6" s="94"/>
      <c r="E6" s="78"/>
      <c r="F6" s="16"/>
    </row>
    <row r="7" spans="1:6" ht="36" customHeight="1" x14ac:dyDescent="0.3">
      <c r="A7" s="157" t="s">
        <v>18</v>
      </c>
      <c r="B7" s="158"/>
      <c r="C7" s="158"/>
      <c r="D7" s="158"/>
      <c r="E7" s="158"/>
      <c r="F7" s="159"/>
    </row>
    <row r="8" spans="1:6" ht="36" customHeight="1" x14ac:dyDescent="0.3">
      <c r="A8" s="104" t="s">
        <v>8</v>
      </c>
      <c r="B8" s="105"/>
      <c r="C8" s="15" t="s">
        <v>9</v>
      </c>
      <c r="D8" s="15" t="s">
        <v>4</v>
      </c>
      <c r="E8" s="15" t="s">
        <v>6</v>
      </c>
      <c r="F8" s="15" t="s">
        <v>7</v>
      </c>
    </row>
    <row r="9" spans="1:6" ht="36" customHeight="1" x14ac:dyDescent="0.3">
      <c r="A9" s="104" t="s">
        <v>10</v>
      </c>
      <c r="B9" s="105"/>
      <c r="C9" s="146">
        <f>C12+C14+C16+C18+C20</f>
        <v>9657680</v>
      </c>
      <c r="D9" s="160"/>
      <c r="E9" s="147"/>
      <c r="F9" s="16"/>
    </row>
    <row r="10" spans="1:6" ht="36" customHeight="1" x14ac:dyDescent="0.3">
      <c r="A10" s="79"/>
      <c r="B10" s="15">
        <v>1</v>
      </c>
      <c r="C10" s="80" t="s">
        <v>103</v>
      </c>
      <c r="D10" s="77">
        <v>45874</v>
      </c>
      <c r="E10" s="81">
        <v>5975000</v>
      </c>
      <c r="F10" s="16"/>
    </row>
    <row r="11" spans="1:6" ht="36" customHeight="1" x14ac:dyDescent="0.3">
      <c r="A11" s="143" t="s">
        <v>13</v>
      </c>
      <c r="B11" s="15">
        <v>2</v>
      </c>
      <c r="C11" s="80" t="s">
        <v>105</v>
      </c>
      <c r="D11" s="77">
        <v>45874</v>
      </c>
      <c r="E11" s="81">
        <v>3525000</v>
      </c>
      <c r="F11" s="16"/>
    </row>
    <row r="12" spans="1:6" ht="36" customHeight="1" x14ac:dyDescent="0.3">
      <c r="A12" s="142"/>
      <c r="B12" s="15" t="s">
        <v>11</v>
      </c>
      <c r="C12" s="161">
        <f>SUM(E10:E11)</f>
        <v>9500000</v>
      </c>
      <c r="D12" s="162"/>
      <c r="E12" s="163"/>
      <c r="F12" s="16"/>
    </row>
    <row r="13" spans="1:6" ht="36" customHeight="1" x14ac:dyDescent="0.3">
      <c r="A13" s="143" t="s">
        <v>14</v>
      </c>
      <c r="B13" s="15">
        <v>1</v>
      </c>
      <c r="C13" s="25"/>
      <c r="D13" s="35"/>
      <c r="E13" s="36"/>
      <c r="F13" s="16"/>
    </row>
    <row r="14" spans="1:6" ht="36" customHeight="1" x14ac:dyDescent="0.3">
      <c r="A14" s="142"/>
      <c r="B14" s="15" t="s">
        <v>11</v>
      </c>
      <c r="C14" s="151">
        <f>SUM(E13:E13)</f>
        <v>0</v>
      </c>
      <c r="D14" s="152"/>
      <c r="E14" s="153"/>
      <c r="F14" s="16"/>
    </row>
    <row r="15" spans="1:6" ht="36" customHeight="1" x14ac:dyDescent="0.3">
      <c r="A15" s="143" t="s">
        <v>12</v>
      </c>
      <c r="B15" s="15">
        <v>1</v>
      </c>
      <c r="C15" s="25"/>
      <c r="D15" s="25"/>
      <c r="E15" s="37"/>
      <c r="F15" s="16"/>
    </row>
    <row r="16" spans="1:6" ht="36" customHeight="1" x14ac:dyDescent="0.3">
      <c r="A16" s="142"/>
      <c r="B16" s="15" t="s">
        <v>11</v>
      </c>
      <c r="C16" s="154">
        <v>0</v>
      </c>
      <c r="D16" s="155"/>
      <c r="E16" s="156"/>
      <c r="F16" s="16"/>
    </row>
    <row r="17" spans="1:6" ht="36" customHeight="1" x14ac:dyDescent="0.3">
      <c r="A17" s="143" t="s">
        <v>28</v>
      </c>
      <c r="B17" s="15">
        <v>1</v>
      </c>
      <c r="C17" s="25"/>
      <c r="D17" s="35"/>
      <c r="E17" s="36"/>
      <c r="F17" s="16"/>
    </row>
    <row r="18" spans="1:6" ht="36" customHeight="1" x14ac:dyDescent="0.3">
      <c r="A18" s="142"/>
      <c r="B18" s="15" t="s">
        <v>11</v>
      </c>
      <c r="C18" s="151">
        <f>SUM(E17:E17)</f>
        <v>0</v>
      </c>
      <c r="D18" s="152"/>
      <c r="E18" s="153"/>
      <c r="F18" s="16"/>
    </row>
    <row r="19" spans="1:6" ht="36" customHeight="1" x14ac:dyDescent="0.3">
      <c r="A19" s="143" t="s">
        <v>21</v>
      </c>
      <c r="B19" s="15">
        <v>1</v>
      </c>
      <c r="C19" s="16" t="s">
        <v>104</v>
      </c>
      <c r="D19" s="77">
        <v>45874</v>
      </c>
      <c r="E19" s="82">
        <v>157680</v>
      </c>
      <c r="F19" s="16"/>
    </row>
    <row r="20" spans="1:6" ht="36" customHeight="1" x14ac:dyDescent="0.3">
      <c r="A20" s="142"/>
      <c r="B20" s="15" t="s">
        <v>11</v>
      </c>
      <c r="C20" s="148">
        <f>SUM(E19:E19)</f>
        <v>157680</v>
      </c>
      <c r="D20" s="149"/>
      <c r="E20" s="150"/>
      <c r="F20" s="16"/>
    </row>
    <row r="21" spans="1:6" x14ac:dyDescent="0.3">
      <c r="E21" s="83"/>
    </row>
    <row r="22" spans="1:6" x14ac:dyDescent="0.3">
      <c r="E22" s="83"/>
    </row>
    <row r="45" spans="22:22" x14ac:dyDescent="0.3">
      <c r="V45" s="2"/>
    </row>
  </sheetData>
  <mergeCells count="22">
    <mergeCell ref="C12:E12"/>
    <mergeCell ref="A5:B5"/>
    <mergeCell ref="A1:F1"/>
    <mergeCell ref="B2:C2"/>
    <mergeCell ref="E2:F2"/>
    <mergeCell ref="A3:E3"/>
    <mergeCell ref="C4:D4"/>
    <mergeCell ref="C5:D5"/>
    <mergeCell ref="A7:F7"/>
    <mergeCell ref="A8:B8"/>
    <mergeCell ref="A9:B9"/>
    <mergeCell ref="C9:E9"/>
    <mergeCell ref="A11:A12"/>
    <mergeCell ref="C6:D6"/>
    <mergeCell ref="C20:E20"/>
    <mergeCell ref="A13:A14"/>
    <mergeCell ref="C14:E14"/>
    <mergeCell ref="A15:A16"/>
    <mergeCell ref="C16:E16"/>
    <mergeCell ref="A17:A18"/>
    <mergeCell ref="C18:E18"/>
    <mergeCell ref="A19:A2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행주농가</vt:lpstr>
      <vt:lpstr>할머니와 재봉틀</vt:lpstr>
      <vt:lpstr>병원도우미</vt:lpstr>
      <vt:lpstr>학교급식도우미</vt:lpstr>
      <vt:lpstr>배움터지킴이</vt:lpstr>
      <vt:lpstr>학교환경관리지원</vt:lpstr>
      <vt:lpstr>공립유치원도우미</vt:lpstr>
      <vt:lpstr>공립유치원도우미!Print_Area</vt:lpstr>
      <vt:lpstr>배움터지킴이!Print_Area</vt:lpstr>
      <vt:lpstr>학교급식도우미!Print_Area</vt:lpstr>
      <vt:lpstr>학교환경관리지원!Print_Area</vt:lpstr>
      <vt:lpstr>'할머니와 재봉틀'!Print_Area</vt:lpstr>
      <vt:lpstr>행주농가!Print_Area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2025-09-08T01:36:58Z</cp:lastPrinted>
  <dcterms:created xsi:type="dcterms:W3CDTF">2013-04-19T01:27:08Z</dcterms:created>
  <dcterms:modified xsi:type="dcterms:W3CDTF">2025-09-08T01:42:10Z</dcterms:modified>
</cp:coreProperties>
</file>