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고양시니어클럽\2025년\4. 총무회계\14. 2025년 시장형 월별 사업추진현황 정보공개\1. 통합\"/>
    </mc:Choice>
  </mc:AlternateContent>
  <bookViews>
    <workbookView xWindow="28680" yWindow="-120" windowWidth="29040" windowHeight="15720" activeTab="1"/>
  </bookViews>
  <sheets>
    <sheet name="행주농가" sheetId="1" r:id="rId1"/>
    <sheet name="할머니와 재봉틀" sheetId="2" r:id="rId2"/>
    <sheet name="병원도우미" sheetId="4" r:id="rId3"/>
    <sheet name="학교급식도우미" sheetId="6" r:id="rId4"/>
    <sheet name="배움터지킴이" sheetId="5" r:id="rId5"/>
    <sheet name="학교환경관리지원" sheetId="3" r:id="rId6"/>
    <sheet name="공립유치원도우미" sheetId="7" r:id="rId7"/>
  </sheets>
  <definedNames>
    <definedName name="_xlnm.Print_Area" localSheetId="6">공립유치원도우미!$A$1:$F$21</definedName>
    <definedName name="_xlnm.Print_Area" localSheetId="4">배움터지킴이!$A$1:$F$22</definedName>
    <definedName name="_xlnm.Print_Area" localSheetId="3">학교급식도우미!$A$1:$F$22</definedName>
    <definedName name="_xlnm.Print_Area" localSheetId="5">학교환경관리지원!$A$1:$F$22</definedName>
    <definedName name="_xlnm.Print_Area" localSheetId="1">'할머니와 재봉틀'!$A$1:$F$51</definedName>
    <definedName name="_xlnm.Print_Area" localSheetId="0">행주농가!$A$1:$F$86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2" l="1"/>
  <c r="C86" i="1" l="1"/>
  <c r="C22" i="5"/>
  <c r="C22" i="3"/>
  <c r="C21" i="7"/>
  <c r="C22" i="2"/>
  <c r="C27" i="2"/>
  <c r="C22" i="4"/>
  <c r="E5" i="1" l="1"/>
  <c r="C57" i="1" l="1"/>
  <c r="H5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6" i="1"/>
  <c r="I31" i="1"/>
  <c r="I26" i="1"/>
  <c r="C25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6" i="1"/>
  <c r="E5" i="7" l="1"/>
  <c r="E5" i="6"/>
  <c r="E5" i="4"/>
  <c r="C16" i="5" l="1"/>
  <c r="C14" i="5"/>
  <c r="C18" i="5"/>
  <c r="C18" i="3" l="1"/>
  <c r="E5" i="2" l="1"/>
  <c r="C14" i="3" l="1"/>
  <c r="C12" i="3"/>
  <c r="E5" i="3"/>
  <c r="C12" i="5"/>
  <c r="C9" i="5" s="1"/>
  <c r="E5" i="5"/>
  <c r="C9" i="3" l="1"/>
  <c r="C54" i="1" l="1"/>
  <c r="C22" i="6"/>
  <c r="C12" i="6"/>
  <c r="C12" i="4" l="1"/>
  <c r="C12" i="7" l="1"/>
  <c r="C18" i="6" l="1"/>
  <c r="C14" i="6"/>
  <c r="C9" i="6" l="1"/>
  <c r="C18" i="4" l="1"/>
  <c r="C16" i="4"/>
  <c r="C14" i="4" l="1"/>
  <c r="C9" i="4" s="1"/>
  <c r="C18" i="7" l="1"/>
  <c r="C14" i="7"/>
  <c r="C31" i="2"/>
  <c r="C20" i="2" s="1"/>
  <c r="C9" i="7" l="1"/>
  <c r="C51" i="1"/>
  <c r="C48" i="1"/>
  <c r="C45" i="1" l="1"/>
</calcChain>
</file>

<file path=xl/sharedStrings.xml><?xml version="1.0" encoding="utf-8"?>
<sst xmlns="http://schemas.openxmlformats.org/spreadsheetml/2006/main" count="385" uniqueCount="177">
  <si>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</si>
  <si>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</si>
  <si>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</si>
  <si>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</si>
  <si>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</si>
  <si>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</si>
  <si>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</si>
  <si>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</si>
  <si>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</si>
  <si>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</si>
  <si>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</si>
  <si>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</si>
  <si>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</si>
  <si>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인건비</t>
    <phoneticPr fontId="1" type="noConversion"/>
  </si>
  <si>
    <t>재료비</t>
    <phoneticPr fontId="1" type="noConversion"/>
  </si>
  <si>
    <t>행주농가</t>
    <phoneticPr fontId="1" type="noConversion"/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</si>
  <si>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</si>
  <si>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</si>
  <si>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</si>
  <si>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</si>
  <si>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금액</t>
    <phoneticPr fontId="1" type="noConversion"/>
  </si>
  <si>
    <t>기타운영비</t>
    <phoneticPr fontId="1" type="noConversion"/>
  </si>
  <si>
    <t>할머니와재봉틀</t>
  </si>
  <si>
    <t>강연주</t>
  </si>
  <si>
    <t xml:space="preserve"> </t>
    <phoneticPr fontId="5" type="noConversion"/>
  </si>
  <si>
    <t>□ 지출(보조금+매출) 현황</t>
  </si>
  <si>
    <t>인건비</t>
  </si>
  <si>
    <t>재료비</t>
  </si>
  <si>
    <t>장비구입비</t>
  </si>
  <si>
    <t>수입항목(매출처)</t>
    <phoneticPr fontId="1" type="noConversion"/>
  </si>
  <si>
    <t>학교환경관리지원</t>
  </si>
  <si>
    <t>병원도우미</t>
    <phoneticPr fontId="1" type="noConversion"/>
  </si>
  <si>
    <t>세부내역</t>
    <phoneticPr fontId="1" type="noConversion"/>
  </si>
  <si>
    <t>배움터지킴이</t>
    <phoneticPr fontId="1" type="noConversion"/>
  </si>
  <si>
    <t>이지영</t>
    <phoneticPr fontId="1" type="noConversion"/>
  </si>
  <si>
    <t>학교급식도우미</t>
  </si>
  <si>
    <t>공립유치원도우미</t>
    <phoneticPr fontId="1" type="noConversion"/>
  </si>
  <si>
    <t>장비구입비</t>
    <phoneticPr fontId="1" type="noConversion"/>
  </si>
  <si>
    <t>사업단명</t>
    <phoneticPr fontId="1" type="noConversion"/>
  </si>
  <si>
    <t>학교급식도우미 서비스이용료 반환액 지급</t>
  </si>
  <si>
    <t>금액</t>
    <phoneticPr fontId="1" type="noConversion"/>
  </si>
  <si>
    <t>총계</t>
    <phoneticPr fontId="1" type="noConversion"/>
  </si>
  <si>
    <t>□ 지출(보조금+매출) 현황</t>
    <phoneticPr fontId="1" type="noConversion"/>
  </si>
  <si>
    <t>재료비</t>
    <phoneticPr fontId="1" type="noConversion"/>
  </si>
  <si>
    <t>기타운영비</t>
    <phoneticPr fontId="1" type="noConversion"/>
  </si>
  <si>
    <t>유한결</t>
    <phoneticPr fontId="1" type="noConversion"/>
  </si>
  <si>
    <t>할머니와재봉틀 수익금(고양시니어클럽) 입금</t>
    <phoneticPr fontId="5" type="noConversion"/>
  </si>
  <si>
    <t>최민정</t>
    <phoneticPr fontId="1" type="noConversion"/>
  </si>
  <si>
    <t>지도농협 로컬푸드 무원지점</t>
  </si>
  <si>
    <t>지도농협 로컬푸드 화정지점</t>
  </si>
  <si>
    <t>지도농협 로컬푸드 화수점</t>
  </si>
  <si>
    <t>송포농협 로컬푸드</t>
  </si>
  <si>
    <t>조리농협 로컬푸드</t>
  </si>
  <si>
    <t>벽제농협 로컬푸드</t>
  </si>
  <si>
    <t>풍산점(1호점)</t>
  </si>
  <si>
    <t>원당(성사)</t>
  </si>
  <si>
    <t>일산농협본점(2호점)</t>
  </si>
  <si>
    <t>장항점(3호점APC)</t>
  </si>
  <si>
    <t>킨텍스역점(4호점)</t>
  </si>
  <si>
    <t>자유점</t>
  </si>
  <si>
    <t>고양축산농협</t>
  </si>
  <si>
    <t>대화 하나로</t>
  </si>
  <si>
    <t>금촌로컬</t>
  </si>
  <si>
    <t>할머니와재봉틀 수익금(개인고객) 입금</t>
    <phoneticPr fontId="5" type="noConversion"/>
  </si>
  <si>
    <t>원당역점</t>
  </si>
  <si>
    <t>할머니와재봉틀 카드수익금(자판기판매) 입금</t>
    <phoneticPr fontId="5" type="noConversion"/>
  </si>
  <si>
    <t xml:space="preserve">할머니와재봉틀 카드수수료 지급 </t>
  </si>
  <si>
    <t>수입항목(매출처)</t>
    <phoneticPr fontId="1" type="noConversion"/>
  </si>
  <si>
    <t>금액</t>
    <phoneticPr fontId="1" type="noConversion"/>
  </si>
  <si>
    <t>재료비</t>
    <phoneticPr fontId="1" type="noConversion"/>
  </si>
  <si>
    <t>기타운영비</t>
    <phoneticPr fontId="1" type="noConversion"/>
  </si>
  <si>
    <t>기타운영비</t>
    <phoneticPr fontId="1" type="noConversion"/>
  </si>
  <si>
    <t>스마트스토어정산</t>
  </si>
  <si>
    <t>현금수익금 입급(개인고객)</t>
  </si>
  <si>
    <t>카드수익금 입급(개인고객)</t>
  </si>
  <si>
    <t>장단콩웰빙마루로컬푸드</t>
  </si>
  <si>
    <t>할머니와재봉틀 카드수익금(개인고객) 입금</t>
    <phoneticPr fontId="5" type="noConversion"/>
  </si>
  <si>
    <t>공립유치원도우미 사업단 7월 사업추진현황 정보공개 (7월 31일 기준)</t>
    <phoneticPr fontId="1" type="noConversion"/>
  </si>
  <si>
    <t>공립유치원도우미 사업단 참여자 7월 보조금 인건비 지급</t>
    <phoneticPr fontId="1" type="noConversion"/>
  </si>
  <si>
    <t>공립유치원도우미 사업단 참여자 7월 수익금 인건비 지급</t>
    <phoneticPr fontId="1" type="noConversion"/>
  </si>
  <si>
    <t>6월 공립유치원도우미 사회보험료 납부</t>
    <phoneticPr fontId="1" type="noConversion"/>
  </si>
  <si>
    <t>참여자 앞치마 구입비 지급</t>
    <phoneticPr fontId="1" type="noConversion"/>
  </si>
  <si>
    <t>학교급식도우미 사업단 7월 사업추진현황 정보공개 (7월 31일 기준)</t>
    <phoneticPr fontId="1" type="noConversion"/>
  </si>
  <si>
    <t>학교급식도우미 사업단 참여자 7월 보조금 인건비 지급</t>
    <phoneticPr fontId="1" type="noConversion"/>
  </si>
  <si>
    <t>학교급식도우미 사업단 참여자 7월 수익금 인건비 지급</t>
    <phoneticPr fontId="1" type="noConversion"/>
  </si>
  <si>
    <t>6월 사회보험료</t>
    <phoneticPr fontId="1" type="noConversion"/>
  </si>
  <si>
    <t>안전물품(넥쿨러) 구입비 지급</t>
    <phoneticPr fontId="1" type="noConversion"/>
  </si>
  <si>
    <t>2분기 부가세 납부</t>
  </si>
  <si>
    <t>2분기 부가세 납부</t>
    <phoneticPr fontId="1" type="noConversion"/>
  </si>
  <si>
    <t>6월 병원도우미 사회보험료 납부</t>
    <phoneticPr fontId="1" type="noConversion"/>
  </si>
  <si>
    <t>병원도우미 참여자 7월 보조금 인건비 지급</t>
    <phoneticPr fontId="1" type="noConversion"/>
  </si>
  <si>
    <t>병원도우미 참여자 7월 수익금 인건비 지급</t>
    <phoneticPr fontId="1" type="noConversion"/>
  </si>
  <si>
    <t>병원도우미 사업단 7월 사업추진현황 정보공개 (7월 31일 기준)</t>
    <phoneticPr fontId="1" type="noConversion"/>
  </si>
  <si>
    <t>병원도우미사업 수익금 입금</t>
    <phoneticPr fontId="1" type="noConversion"/>
  </si>
  <si>
    <t>할머니와재봉틀 7월 사업추진현황 정보공개 (7월 31일 기준)</t>
    <phoneticPr fontId="5" type="noConversion"/>
  </si>
  <si>
    <t>수선</t>
    <phoneticPr fontId="1" type="noConversion"/>
  </si>
  <si>
    <t>앞치마 23100*158</t>
    <phoneticPr fontId="1" type="noConversion"/>
  </si>
  <si>
    <t>이체</t>
    <phoneticPr fontId="1" type="noConversion"/>
  </si>
  <si>
    <t>할머니와재봉틀 수익금(지구랭) 입금</t>
    <phoneticPr fontId="5" type="noConversion"/>
  </si>
  <si>
    <t>청바지업사이클 교구제작 500000*1회</t>
    <phoneticPr fontId="1" type="noConversion"/>
  </si>
  <si>
    <t>수선 8000, 5000</t>
    <phoneticPr fontId="1" type="noConversion"/>
  </si>
  <si>
    <t>할머니와재봉틀 수익금(네이버스토어) 입금</t>
    <phoneticPr fontId="5" type="noConversion"/>
  </si>
  <si>
    <t>할머니와재봉틀 수익금(경기도주식회사) 입금</t>
    <phoneticPr fontId="5" type="noConversion"/>
  </si>
  <si>
    <t>할머니와재봉틀 수익금(고양시청 여성가족과) 입금</t>
    <phoneticPr fontId="5" type="noConversion"/>
  </si>
  <si>
    <t>62850*47</t>
    <phoneticPr fontId="1" type="noConversion"/>
  </si>
  <si>
    <t>할머니와 재봉틀 참여자 7월 수익금 인건비 지급</t>
    <phoneticPr fontId="5" type="noConversion"/>
  </si>
  <si>
    <t>할머니와재봉틀 사업단 운영물품(데님원단 외 9건) 구입비 지급</t>
    <phoneticPr fontId="1" type="noConversion"/>
  </si>
  <si>
    <t>할머니와재봉틀 사업단 운영물품(우의) 구입비 지급</t>
    <phoneticPr fontId="1" type="noConversion"/>
  </si>
  <si>
    <t>할머니와재봉틀 사업단 운영물품(사파리모자) 구입비 지급</t>
    <phoneticPr fontId="1" type="noConversion"/>
  </si>
  <si>
    <t>할머니와재봉틀 사업장 냉난방기 구입비 지급</t>
  </si>
  <si>
    <t>행주농가•할머니와재봉틀 온라인 쇼핑몰 호스팅 이용료 지급</t>
  </si>
  <si>
    <t>할머니와재봉틀 사업장 전기요금 미납분 납부</t>
  </si>
  <si>
    <t>할머니와재봉틀 사업단 운영물품(부직포 화분 외 4건) 구입비 지급</t>
  </si>
  <si>
    <t>할머니와재봉틀 7월고지 카드단말기 이용료 지급</t>
  </si>
  <si>
    <t>할머니와재봉틀 사업장7월 정수기 렌탈료 지급</t>
  </si>
  <si>
    <t>할머니와재봉틀 6월 할머니와재봉틀 사회보험료 납부</t>
    <phoneticPr fontId="1" type="noConversion"/>
  </si>
  <si>
    <t>할머니와재봉틀 사업단 물품 발송으로 인한 택배비 지급</t>
    <phoneticPr fontId="19" type="noConversion"/>
  </si>
  <si>
    <t>할머니와재봉틀 사업단 운영물품(리빙박스 외 11건) 구입비 지급</t>
    <phoneticPr fontId="19" type="noConversion"/>
  </si>
  <si>
    <t>할머니와재봉틀 사업장 이전 관련 진행비 지급                          (재단기기 점검 및 수리)</t>
    <phoneticPr fontId="1" type="noConversion"/>
  </si>
  <si>
    <t>할머니와재봉틀 7월 고지 카드단말기 이용료 지급</t>
    <phoneticPr fontId="1" type="noConversion"/>
  </si>
  <si>
    <t>주식회사대가들이사</t>
  </si>
  <si>
    <t>대가들이사는마을</t>
  </si>
  <si>
    <t>경기도농수산진흥원</t>
  </si>
  <si>
    <t>카드수익금 입급(개인고객)</t>
    <phoneticPr fontId="1" type="noConversion"/>
  </si>
  <si>
    <t>네이버 스마트스토어 수수료</t>
    <phoneticPr fontId="1" type="noConversion"/>
  </si>
  <si>
    <t>행주농가 원재료(깨) 구입비 지급</t>
    <phoneticPr fontId="1" type="noConversion"/>
  </si>
  <si>
    <t>행주농가 압착식 캡핑기 구입비 지급</t>
    <phoneticPr fontId="1" type="noConversion"/>
  </si>
  <si>
    <t>행주농가 운영물품(투명 사각병 외 4건) 구입비 지급</t>
    <phoneticPr fontId="1" type="noConversion"/>
  </si>
  <si>
    <t>행주농가 청소용 고압 스팀기 구입비 지급</t>
    <phoneticPr fontId="1" type="noConversion"/>
  </si>
  <si>
    <t xml:space="preserve">행주농가 카드수수료 지급 </t>
  </si>
  <si>
    <t>6월 행주농가 사업단 참여자 사회보험 정산보험료 납부</t>
  </si>
  <si>
    <t xml:space="preserve">행주농가사업 카드수수료 지급 </t>
  </si>
  <si>
    <t>행주농가사업 카드수수료 지급</t>
  </si>
  <si>
    <t>행주농가사업단 생상품 발송 배송비 지급</t>
  </si>
  <si>
    <t>행주농가 운영물품(전기 케이블 외 3건) 구입비 지급</t>
  </si>
  <si>
    <t>행주농가 사업장 25년 7월 고지 전기요금 납부</t>
  </si>
  <si>
    <t>행주농가 하나로 ESCM사용료 6월분 지급</t>
  </si>
  <si>
    <t>행주농가 7월고지 자판기 이용료 지급</t>
  </si>
  <si>
    <t>행주농가 7월고지 카드단말기 이용료 지급</t>
  </si>
  <si>
    <t>행주농가 7월고지 이동식 단말기 이용료 지급</t>
  </si>
  <si>
    <t>행주농가 7월고지 인터넷전화 요금 납부</t>
  </si>
  <si>
    <t>행주농가 유압식 착유기 수리비 지급</t>
  </si>
  <si>
    <t xml:space="preserve">행주농가사업단 2분기 부가세 납부 반환액 입금 </t>
  </si>
  <si>
    <t>사업장 7월 무인경비 이용료 납부</t>
  </si>
  <si>
    <t>행주농가 7월고지 공기청정기 이용료 지급</t>
  </si>
  <si>
    <t xml:space="preserve">행주농가 타행이체 수수료 지급 </t>
  </si>
  <si>
    <t>2025-07-01</t>
  </si>
  <si>
    <t>2025-07-04</t>
  </si>
  <si>
    <t>2025-07-07</t>
  </si>
  <si>
    <t>2025-07-09</t>
  </si>
  <si>
    <t>2025-07-10</t>
  </si>
  <si>
    <t>2025-07-11</t>
  </si>
  <si>
    <t>2025-07-14</t>
  </si>
  <si>
    <t>2025-07-15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</si>
  <si>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</si>
  <si>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</si>
  <si>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</si>
  <si>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</si>
  <si>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</si>
  <si>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</si>
  <si>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</si>
  <si>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2025-07-30</t>
  </si>
  <si>
    <t>행주농가 사업단 7월 사업추진현황 정보공개 (7월 31일 기준)</t>
    <phoneticPr fontId="1" type="noConversion"/>
  </si>
  <si>
    <t>배움터지킴이 사업단 7월 사업추진현황 정보공개 (7월 31일 기준)</t>
    <phoneticPr fontId="1" type="noConversion"/>
  </si>
  <si>
    <t>배움터지킴이 사업단 참여자 7월 보조금 인건비 지급</t>
    <phoneticPr fontId="1" type="noConversion"/>
  </si>
  <si>
    <t>배움터지킴이 사업단 참여자 7월 수익금 인건비 지급</t>
    <phoneticPr fontId="1" type="noConversion"/>
  </si>
  <si>
    <t>6월 배움터지킴이 사회보험료 납부</t>
    <phoneticPr fontId="1" type="noConversion"/>
  </si>
  <si>
    <t>2025년 종사자 역량강화교육 강사비 지급</t>
    <phoneticPr fontId="1" type="noConversion"/>
  </si>
  <si>
    <t>2025년 공동체 사업단 안전물품(넥쿨러) 구입비 지급</t>
    <phoneticPr fontId="1" type="noConversion"/>
  </si>
  <si>
    <t>학교환경관리지원사업단 7월 사업추진현황 정보공개 (7월 31일 기준)</t>
    <phoneticPr fontId="1" type="noConversion"/>
  </si>
  <si>
    <t>학교환경관리 6월 사회보험료 납부</t>
    <phoneticPr fontId="1" type="noConversion"/>
  </si>
  <si>
    <t>7월 학교환경관리 보조금 인건비 지급</t>
    <phoneticPr fontId="1" type="noConversion"/>
  </si>
  <si>
    <t>7월 학교환경관리 수익금 인건비 지급</t>
    <phoneticPr fontId="1" type="noConversion"/>
  </si>
  <si>
    <t>공동체사업단 2분기 부가세 지급</t>
    <phoneticPr fontId="1" type="noConversion"/>
  </si>
  <si>
    <t>할머니와재봉틀 사업단 운영물품(고무장갑 외 8건) 구입비 지급</t>
    <phoneticPr fontId="19" type="noConversion"/>
  </si>
  <si>
    <t>할머니와재봉틀 사업단 운영물품(형광등) 구입비 지급</t>
    <phoneticPr fontId="19" type="noConversion"/>
  </si>
  <si>
    <t>할머니와재봉틀 판매수수료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</si>
</sst>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);[Red]\(#,##0\)"/>
    <numFmt numFmtId="177" formatCode="yyyy\.m\.d"/>
    <numFmt numFmtId="178" formatCode="yyyy\.\ m\.\ d"/>
  </numFmts>
  <fonts count="2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ajor"/>
    </font>
    <font>
      <sz val="11"/>
      <name val="굴림체"/>
      <family val="3"/>
      <charset val="129"/>
    </font>
    <font>
      <sz val="11"/>
      <color indexed="8"/>
      <name val="맑은 고딕"/>
      <family val="2"/>
      <scheme val="minor"/>
    </font>
    <font>
      <sz val="11"/>
      <name val="맑은 고딕"/>
      <family val="3"/>
      <charset val="129"/>
    </font>
    <font>
      <sz val="9"/>
      <name val="굴림체"/>
      <family val="3"/>
      <charset val="129"/>
    </font>
    <font>
      <sz val="11"/>
      <name val="맑은 고딕"/>
      <family val="2"/>
      <charset val="129"/>
      <scheme val="minor"/>
    </font>
    <font>
      <b/>
      <sz val="20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12"/>
      <color theme="1"/>
      <name val="굴림체"/>
      <family val="3"/>
      <charset val="129"/>
    </font>
    <font>
      <sz val="11"/>
      <color theme="1"/>
      <name val="굴림"/>
      <family val="3"/>
      <charset val="129"/>
    </font>
    <font>
      <sz val="11"/>
      <color theme="1"/>
      <name val="맑은 고딕"/>
      <family val="3"/>
      <charset val="129"/>
    </font>
    <font>
      <b/>
      <sz val="20"/>
      <name val="굴림체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2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F4F4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41" fontId="4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</cellStyleXfs>
  <cellXfs count="20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0" xfId="2" applyFont="1">
      <alignment vertical="center"/>
    </xf>
    <xf numFmtId="0" fontId="8" fillId="0" borderId="0" xfId="2" applyFont="1" applyAlignment="1">
      <alignment horizontal="center" vertical="center"/>
    </xf>
    <xf numFmtId="41" fontId="8" fillId="0" borderId="0" xfId="2" applyNumberFormat="1" applyFont="1" applyAlignment="1">
      <alignment horizontal="right" vertical="center"/>
    </xf>
    <xf numFmtId="0" fontId="8" fillId="0" borderId="0" xfId="2" applyFont="1" applyAlignment="1">
      <alignment horizontal="right" vertical="center"/>
    </xf>
    <xf numFmtId="0" fontId="10" fillId="0" borderId="0" xfId="2" applyFont="1">
      <alignment vertical="center"/>
    </xf>
    <xf numFmtId="0" fontId="10" fillId="0" borderId="0" xfId="2" applyFont="1" applyAlignment="1">
      <alignment horizontal="center" vertical="center"/>
    </xf>
    <xf numFmtId="41" fontId="8" fillId="0" borderId="0" xfId="1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12" fillId="0" borderId="0" xfId="0" applyFont="1">
      <alignment vertical="center"/>
    </xf>
    <xf numFmtId="3" fontId="3" fillId="0" borderId="0" xfId="0" applyNumberFormat="1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1" fontId="14" fillId="0" borderId="2" xfId="4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178" fontId="14" fillId="3" borderId="5" xfId="0" applyNumberFormat="1" applyFont="1" applyFill="1" applyBorder="1" applyAlignment="1">
      <alignment horizontal="center" vertical="center" wrapText="1"/>
    </xf>
    <xf numFmtId="3" fontId="14" fillId="4" borderId="1" xfId="0" applyNumberFormat="1" applyFont="1" applyFill="1" applyBorder="1" applyAlignment="1">
      <alignment horizontal="right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176" fontId="14" fillId="3" borderId="1" xfId="0" applyNumberFormat="1" applyFont="1" applyFill="1" applyBorder="1" applyAlignment="1">
      <alignment horizontal="right" vertical="center" wrapText="1"/>
    </xf>
    <xf numFmtId="0" fontId="14" fillId="4" borderId="1" xfId="0" applyFont="1" applyFill="1" applyBorder="1" applyAlignment="1">
      <alignment horizontal="center" vertical="center" wrapText="1"/>
    </xf>
    <xf numFmtId="14" fontId="14" fillId="4" borderId="1" xfId="0" applyNumberFormat="1" applyFont="1" applyFill="1" applyBorder="1" applyAlignment="1">
      <alignment horizontal="center" vertical="center" wrapText="1"/>
    </xf>
    <xf numFmtId="176" fontId="14" fillId="4" borderId="1" xfId="0" applyNumberFormat="1" applyFont="1" applyFill="1" applyBorder="1" applyAlignment="1">
      <alignment horizontal="right" vertical="center" wrapText="1"/>
    </xf>
    <xf numFmtId="0" fontId="14" fillId="4" borderId="1" xfId="0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horizontal="center" vertical="center" wrapText="1"/>
    </xf>
    <xf numFmtId="176" fontId="14" fillId="0" borderId="1" xfId="0" applyNumberFormat="1" applyFont="1" applyBorder="1" applyAlignment="1">
      <alignment horizontal="right" vertical="center" wrapText="1"/>
    </xf>
    <xf numFmtId="41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41" fontId="14" fillId="0" borderId="2" xfId="1" applyFont="1" applyFill="1" applyBorder="1" applyAlignment="1">
      <alignment vertical="center" wrapText="1"/>
    </xf>
    <xf numFmtId="14" fontId="14" fillId="0" borderId="1" xfId="0" applyNumberFormat="1" applyFont="1" applyBorder="1" applyAlignment="1">
      <alignment horizontal="center" vertical="center"/>
    </xf>
    <xf numFmtId="41" fontId="14" fillId="0" borderId="1" xfId="1" applyFont="1" applyFill="1" applyBorder="1" applyAlignment="1">
      <alignment horizontal="center" vertical="center"/>
    </xf>
    <xf numFmtId="41" fontId="16" fillId="0" borderId="1" xfId="0" applyNumberFormat="1" applyFont="1" applyBorder="1" applyAlignment="1">
      <alignment horizontal="center" vertical="center" wrapText="1"/>
    </xf>
    <xf numFmtId="41" fontId="14" fillId="0" borderId="1" xfId="1" applyFont="1" applyBorder="1" applyAlignment="1">
      <alignment horizontal="center" vertical="center" wrapText="1"/>
    </xf>
    <xf numFmtId="41" fontId="14" fillId="4" borderId="1" xfId="1" applyFont="1" applyFill="1" applyBorder="1" applyAlignment="1">
      <alignment vertical="center" wrapText="1"/>
    </xf>
    <xf numFmtId="14" fontId="14" fillId="0" borderId="1" xfId="1" applyNumberFormat="1" applyFont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41" fontId="17" fillId="0" borderId="0" xfId="2" applyNumberFormat="1" applyFont="1" applyAlignment="1">
      <alignment horizontal="right" vertical="center"/>
    </xf>
    <xf numFmtId="0" fontId="0" fillId="0" borderId="0" xfId="2" applyFont="1" applyAlignment="1">
      <alignment horizontal="center" vertical="center"/>
    </xf>
    <xf numFmtId="0" fontId="17" fillId="0" borderId="0" xfId="2" applyFont="1" applyAlignment="1">
      <alignment horizontal="right" vertical="center"/>
    </xf>
    <xf numFmtId="0" fontId="14" fillId="0" borderId="1" xfId="0" applyFont="1" applyBorder="1">
      <alignment vertical="center"/>
    </xf>
    <xf numFmtId="41" fontId="14" fillId="0" borderId="1" xfId="0" applyNumberFormat="1" applyFont="1" applyBorder="1" applyAlignment="1">
      <alignment vertical="center" wrapText="1"/>
    </xf>
    <xf numFmtId="41" fontId="14" fillId="0" borderId="5" xfId="1" applyFont="1" applyBorder="1" applyAlignment="1">
      <alignment horizontal="right" vertical="center"/>
    </xf>
    <xf numFmtId="41" fontId="14" fillId="0" borderId="1" xfId="1" applyFont="1" applyBorder="1">
      <alignment vertical="center"/>
    </xf>
    <xf numFmtId="3" fontId="14" fillId="0" borderId="1" xfId="0" applyNumberFormat="1" applyFont="1" applyBorder="1">
      <alignment vertical="center"/>
    </xf>
    <xf numFmtId="0" fontId="8" fillId="2" borderId="1" xfId="2" applyFont="1" applyFill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3" fontId="8" fillId="0" borderId="1" xfId="2" applyNumberFormat="1" applyFont="1" applyBorder="1" applyAlignment="1">
      <alignment horizontal="right" vertical="center" wrapText="1"/>
    </xf>
    <xf numFmtId="0" fontId="8" fillId="0" borderId="1" xfId="2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right" vertical="center" wrapText="1"/>
    </xf>
    <xf numFmtId="3" fontId="8" fillId="0" borderId="21" xfId="0" applyNumberFormat="1" applyFont="1" applyBorder="1" applyAlignment="1">
      <alignment horizontal="right" vertical="center" wrapText="1"/>
    </xf>
    <xf numFmtId="0" fontId="8" fillId="3" borderId="1" xfId="2" applyFont="1" applyFill="1" applyBorder="1" applyAlignment="1">
      <alignment horizontal="center" vertical="center" wrapText="1"/>
    </xf>
    <xf numFmtId="177" fontId="8" fillId="0" borderId="1" xfId="2" applyNumberFormat="1" applyFont="1" applyBorder="1" applyAlignment="1">
      <alignment horizontal="center" vertical="center" wrapText="1"/>
    </xf>
    <xf numFmtId="176" fontId="8" fillId="3" borderId="1" xfId="2" applyNumberFormat="1" applyFont="1" applyFill="1" applyBorder="1" applyAlignment="1">
      <alignment horizontal="right" vertical="center" wrapText="1"/>
    </xf>
    <xf numFmtId="0" fontId="8" fillId="0" borderId="17" xfId="0" applyFont="1" applyBorder="1" applyAlignment="1">
      <alignment horizontal="center" vertical="center" wrapText="1"/>
    </xf>
    <xf numFmtId="3" fontId="8" fillId="0" borderId="18" xfId="0" applyNumberFormat="1" applyFont="1" applyBorder="1" applyAlignment="1">
      <alignment horizontal="right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3" borderId="1" xfId="2" applyFont="1" applyFill="1" applyBorder="1" applyAlignment="1">
      <alignment horizontal="right" vertical="center" wrapText="1"/>
    </xf>
    <xf numFmtId="14" fontId="8" fillId="3" borderId="1" xfId="2" applyNumberFormat="1" applyFont="1" applyFill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right" vertical="center"/>
    </xf>
    <xf numFmtId="49" fontId="14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3" fontId="0" fillId="0" borderId="1" xfId="0" applyNumberFormat="1" applyBorder="1" applyAlignment="1">
      <alignment horizontal="right" vertical="center"/>
    </xf>
    <xf numFmtId="41" fontId="3" fillId="0" borderId="0" xfId="0" applyNumberFormat="1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right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41" fontId="8" fillId="0" borderId="1" xfId="1" applyFont="1" applyBorder="1" applyAlignment="1">
      <alignment horizontal="right" vertical="center" wrapText="1"/>
    </xf>
    <xf numFmtId="41" fontId="8" fillId="0" borderId="1" xfId="1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center" vertical="center" wrapText="1"/>
    </xf>
    <xf numFmtId="176" fontId="8" fillId="4" borderId="1" xfId="0" applyNumberFormat="1" applyFont="1" applyFill="1" applyBorder="1" applyAlignment="1">
      <alignment horizontal="right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41" fontId="8" fillId="0" borderId="1" xfId="4" applyFont="1" applyBorder="1" applyAlignment="1">
      <alignment horizontal="right" vertical="center" wrapText="1"/>
    </xf>
    <xf numFmtId="0" fontId="8" fillId="4" borderId="1" xfId="0" applyFont="1" applyFill="1" applyBorder="1" applyAlignment="1">
      <alignment horizontal="right" vertical="center" wrapText="1"/>
    </xf>
    <xf numFmtId="0" fontId="8" fillId="4" borderId="2" xfId="0" applyFont="1" applyFill="1" applyBorder="1" applyAlignment="1">
      <alignment horizontal="center" vertical="center" wrapText="1"/>
    </xf>
    <xf numFmtId="178" fontId="8" fillId="3" borderId="5" xfId="0" applyNumberFormat="1" applyFont="1" applyFill="1" applyBorder="1" applyAlignment="1">
      <alignment horizontal="center" vertical="center" wrapText="1"/>
    </xf>
    <xf numFmtId="41" fontId="8" fillId="3" borderId="2" xfId="4" applyFont="1" applyFill="1" applyBorder="1" applyAlignment="1">
      <alignment horizontal="center" vertical="center" wrapText="1"/>
    </xf>
    <xf numFmtId="41" fontId="8" fillId="3" borderId="3" xfId="4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1" fontId="8" fillId="4" borderId="1" xfId="1" applyFont="1" applyFill="1" applyBorder="1" applyAlignment="1">
      <alignment horizontal="center" vertical="center" wrapText="1"/>
    </xf>
    <xf numFmtId="41" fontId="8" fillId="0" borderId="1" xfId="0" applyNumberFormat="1" applyFont="1" applyBorder="1" applyAlignment="1">
      <alignment horizontal="center" vertical="center" wrapText="1"/>
    </xf>
    <xf numFmtId="41" fontId="8" fillId="0" borderId="1" xfId="1" applyFont="1" applyBorder="1" applyAlignment="1">
      <alignment horizontal="center" vertical="center" wrapText="1"/>
    </xf>
    <xf numFmtId="41" fontId="8" fillId="0" borderId="1" xfId="0" applyNumberFormat="1" applyFont="1" applyBorder="1" applyAlignment="1">
      <alignment horizontal="center" vertical="center"/>
    </xf>
    <xf numFmtId="41" fontId="8" fillId="4" borderId="1" xfId="0" applyNumberFormat="1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2" borderId="10" xfId="2" applyFont="1" applyFill="1" applyBorder="1" applyAlignment="1">
      <alignment horizontal="center" vertical="center" wrapText="1"/>
    </xf>
    <xf numFmtId="41" fontId="8" fillId="0" borderId="2" xfId="4" applyFont="1" applyBorder="1" applyAlignment="1">
      <alignment horizontal="center" vertical="center" wrapText="1"/>
    </xf>
    <xf numFmtId="41" fontId="8" fillId="0" borderId="4" xfId="4" applyFont="1" applyBorder="1" applyAlignment="1">
      <alignment horizontal="center" vertical="center" wrapText="1"/>
    </xf>
    <xf numFmtId="41" fontId="8" fillId="0" borderId="3" xfId="4" applyFont="1" applyBorder="1" applyAlignment="1">
      <alignment horizontal="center" vertical="center" wrapText="1"/>
    </xf>
    <xf numFmtId="0" fontId="8" fillId="0" borderId="6" xfId="2" applyFont="1" applyBorder="1" applyAlignment="1">
      <alignment horizontal="left" vertical="center"/>
    </xf>
    <xf numFmtId="0" fontId="8" fillId="0" borderId="7" xfId="2" applyFont="1" applyBorder="1" applyAlignment="1">
      <alignment horizontal="left" vertical="center"/>
    </xf>
    <xf numFmtId="0" fontId="8" fillId="0" borderId="8" xfId="2" applyFont="1" applyBorder="1" applyAlignment="1">
      <alignment horizontal="left" vertical="center"/>
    </xf>
    <xf numFmtId="0" fontId="8" fillId="2" borderId="2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41" fontId="8" fillId="0" borderId="2" xfId="2" applyNumberFormat="1" applyFont="1" applyBorder="1" applyAlignment="1">
      <alignment horizontal="center" vertical="center" wrapText="1"/>
    </xf>
    <xf numFmtId="41" fontId="8" fillId="0" borderId="4" xfId="2" applyNumberFormat="1" applyFont="1" applyBorder="1" applyAlignment="1">
      <alignment horizontal="center" vertical="center" wrapText="1"/>
    </xf>
    <xf numFmtId="41" fontId="8" fillId="0" borderId="3" xfId="2" applyNumberFormat="1" applyFont="1" applyBorder="1" applyAlignment="1">
      <alignment horizontal="center" vertical="center" wrapText="1"/>
    </xf>
    <xf numFmtId="0" fontId="18" fillId="0" borderId="2" xfId="2" applyFont="1" applyBorder="1" applyAlignment="1">
      <alignment horizontal="center" vertical="center"/>
    </xf>
    <xf numFmtId="0" fontId="18" fillId="0" borderId="4" xfId="2" applyFont="1" applyBorder="1" applyAlignment="1">
      <alignment horizontal="center" vertical="center"/>
    </xf>
    <xf numFmtId="0" fontId="18" fillId="0" borderId="3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left" vertical="center"/>
    </xf>
    <xf numFmtId="0" fontId="8" fillId="0" borderId="4" xfId="2" applyFont="1" applyBorder="1" applyAlignment="1">
      <alignment horizontal="left" vertical="center"/>
    </xf>
    <xf numFmtId="0" fontId="8" fillId="0" borderId="3" xfId="2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41" fontId="8" fillId="3" borderId="2" xfId="2" applyNumberFormat="1" applyFont="1" applyFill="1" applyBorder="1" applyAlignment="1">
      <alignment horizontal="center" vertical="center" wrapText="1"/>
    </xf>
    <xf numFmtId="41" fontId="8" fillId="3" borderId="4" xfId="2" applyNumberFormat="1" applyFont="1" applyFill="1" applyBorder="1" applyAlignment="1">
      <alignment horizontal="center" vertical="center" wrapText="1"/>
    </xf>
    <xf numFmtId="41" fontId="8" fillId="3" borderId="3" xfId="2" applyNumberFormat="1" applyFont="1" applyFill="1" applyBorder="1" applyAlignment="1">
      <alignment horizontal="center" vertical="center" wrapText="1"/>
    </xf>
    <xf numFmtId="41" fontId="8" fillId="3" borderId="2" xfId="4" applyFont="1" applyFill="1" applyBorder="1" applyAlignment="1">
      <alignment horizontal="center" vertical="center" wrapText="1"/>
    </xf>
    <xf numFmtId="41" fontId="8" fillId="3" borderId="4" xfId="4" applyFont="1" applyFill="1" applyBorder="1" applyAlignment="1">
      <alignment horizontal="center" vertical="center" wrapText="1"/>
    </xf>
    <xf numFmtId="41" fontId="8" fillId="3" borderId="3" xfId="4" applyFont="1" applyFill="1" applyBorder="1" applyAlignment="1">
      <alignment horizontal="center" vertical="center" wrapText="1"/>
    </xf>
    <xf numFmtId="41" fontId="8" fillId="0" borderId="2" xfId="2" applyNumberFormat="1" applyFont="1" applyBorder="1" applyAlignment="1">
      <alignment horizontal="center" vertical="center"/>
    </xf>
    <xf numFmtId="41" fontId="8" fillId="0" borderId="4" xfId="2" applyNumberFormat="1" applyFont="1" applyBorder="1" applyAlignment="1">
      <alignment horizontal="center" vertical="center"/>
    </xf>
    <xf numFmtId="41" fontId="8" fillId="0" borderId="3" xfId="2" applyNumberFormat="1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41" fontId="14" fillId="0" borderId="2" xfId="0" applyNumberFormat="1" applyFont="1" applyBorder="1" applyAlignment="1">
      <alignment horizontal="center" vertical="center" wrapText="1"/>
    </xf>
    <xf numFmtId="41" fontId="14" fillId="0" borderId="3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41" fontId="14" fillId="0" borderId="1" xfId="0" applyNumberFormat="1" applyFont="1" applyBorder="1" applyAlignment="1">
      <alignment horizontal="center" vertical="center" wrapText="1"/>
    </xf>
    <xf numFmtId="41" fontId="14" fillId="0" borderId="1" xfId="1" applyFont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wrapText="1"/>
    </xf>
    <xf numFmtId="41" fontId="14" fillId="0" borderId="3" xfId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41" fontId="14" fillId="0" borderId="4" xfId="0" applyNumberFormat="1" applyFont="1" applyBorder="1" applyAlignment="1">
      <alignment horizontal="center" vertical="center" wrapText="1"/>
    </xf>
    <xf numFmtId="41" fontId="14" fillId="0" borderId="2" xfId="1" applyFont="1" applyBorder="1" applyAlignment="1">
      <alignment horizontal="center" vertical="center" wrapText="1"/>
    </xf>
    <xf numFmtId="41" fontId="14" fillId="0" borderId="4" xfId="1" applyFont="1" applyBorder="1" applyAlignment="1">
      <alignment horizontal="center" vertical="center" wrapText="1"/>
    </xf>
    <xf numFmtId="41" fontId="14" fillId="0" borderId="3" xfId="1" applyFont="1" applyBorder="1" applyAlignment="1">
      <alignment horizontal="center" vertical="center" wrapText="1"/>
    </xf>
    <xf numFmtId="41" fontId="14" fillId="0" borderId="2" xfId="0" applyNumberFormat="1" applyFont="1" applyBorder="1" applyAlignment="1">
      <alignment horizontal="center" vertical="center"/>
    </xf>
    <xf numFmtId="41" fontId="14" fillId="0" borderId="4" xfId="0" applyNumberFormat="1" applyFont="1" applyBorder="1" applyAlignment="1">
      <alignment horizontal="center" vertical="center"/>
    </xf>
    <xf numFmtId="41" fontId="14" fillId="0" borderId="3" xfId="0" applyNumberFormat="1" applyFont="1" applyBorder="1" applyAlignment="1">
      <alignment horizontal="center" vertical="center"/>
    </xf>
    <xf numFmtId="41" fontId="14" fillId="4" borderId="2" xfId="1" applyFont="1" applyFill="1" applyBorder="1" applyAlignment="1">
      <alignment horizontal="center" vertical="center" wrapText="1"/>
    </xf>
    <xf numFmtId="41" fontId="14" fillId="4" borderId="4" xfId="1" applyFont="1" applyFill="1" applyBorder="1" applyAlignment="1">
      <alignment horizontal="center" vertical="center" wrapText="1"/>
    </xf>
    <xf numFmtId="41" fontId="14" fillId="4" borderId="3" xfId="1" applyFont="1" applyFill="1" applyBorder="1" applyAlignment="1">
      <alignment horizontal="center" vertical="center" wrapText="1"/>
    </xf>
    <xf numFmtId="41" fontId="14" fillId="4" borderId="2" xfId="0" applyNumberFormat="1" applyFont="1" applyFill="1" applyBorder="1" applyAlignment="1">
      <alignment horizontal="center" vertical="center" wrapText="1"/>
    </xf>
    <xf numFmtId="41" fontId="14" fillId="4" borderId="4" xfId="0" applyNumberFormat="1" applyFont="1" applyFill="1" applyBorder="1" applyAlignment="1">
      <alignment horizontal="center" vertical="center" wrapText="1"/>
    </xf>
    <xf numFmtId="41" fontId="14" fillId="4" borderId="3" xfId="0" applyNumberFormat="1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41" fontId="8" fillId="0" borderId="2" xfId="0" applyNumberFormat="1" applyFont="1" applyBorder="1" applyAlignment="1">
      <alignment horizontal="center" vertical="center"/>
    </xf>
    <xf numFmtId="41" fontId="8" fillId="0" borderId="4" xfId="0" applyNumberFormat="1" applyFont="1" applyBorder="1" applyAlignment="1">
      <alignment horizontal="center" vertical="center"/>
    </xf>
    <xf numFmtId="41" fontId="8" fillId="0" borderId="3" xfId="0" applyNumberFormat="1" applyFont="1" applyBorder="1" applyAlignment="1">
      <alignment horizontal="center" vertical="center"/>
    </xf>
    <xf numFmtId="41" fontId="8" fillId="0" borderId="2" xfId="1" applyFont="1" applyBorder="1" applyAlignment="1">
      <alignment horizontal="center" vertical="center" wrapText="1"/>
    </xf>
    <xf numFmtId="41" fontId="8" fillId="0" borderId="4" xfId="1" applyFont="1" applyBorder="1" applyAlignment="1">
      <alignment horizontal="center" vertical="center" wrapText="1"/>
    </xf>
    <xf numFmtId="41" fontId="8" fillId="0" borderId="3" xfId="1" applyFont="1" applyBorder="1" applyAlignment="1">
      <alignment horizontal="center" vertical="center" wrapText="1"/>
    </xf>
    <xf numFmtId="41" fontId="8" fillId="0" borderId="2" xfId="0" applyNumberFormat="1" applyFont="1" applyBorder="1" applyAlignment="1">
      <alignment horizontal="center" vertical="center" wrapText="1"/>
    </xf>
    <xf numFmtId="41" fontId="8" fillId="0" borderId="4" xfId="0" applyNumberFormat="1" applyFont="1" applyBorder="1" applyAlignment="1">
      <alignment horizontal="center" vertical="center" wrapText="1"/>
    </xf>
    <xf numFmtId="41" fontId="8" fillId="0" borderId="3" xfId="0" applyNumberFormat="1" applyFont="1" applyBorder="1" applyAlignment="1">
      <alignment horizontal="center" vertical="center" wrapText="1"/>
    </xf>
    <xf numFmtId="41" fontId="8" fillId="4" borderId="2" xfId="0" applyNumberFormat="1" applyFont="1" applyFill="1" applyBorder="1" applyAlignment="1">
      <alignment horizontal="center" vertical="center" wrapText="1"/>
    </xf>
    <xf numFmtId="41" fontId="8" fillId="4" borderId="4" xfId="0" applyNumberFormat="1" applyFont="1" applyFill="1" applyBorder="1" applyAlignment="1">
      <alignment horizontal="center" vertical="center" wrapText="1"/>
    </xf>
    <xf numFmtId="41" fontId="8" fillId="4" borderId="3" xfId="0" applyNumberFormat="1" applyFont="1" applyFill="1" applyBorder="1" applyAlignment="1">
      <alignment horizontal="center" vertical="center" wrapText="1"/>
    </xf>
    <xf numFmtId="41" fontId="8" fillId="4" borderId="2" xfId="1" applyFont="1" applyFill="1" applyBorder="1" applyAlignment="1">
      <alignment horizontal="center" vertical="center" wrapText="1"/>
    </xf>
    <xf numFmtId="41" fontId="8" fillId="4" borderId="4" xfId="1" applyFont="1" applyFill="1" applyBorder="1" applyAlignment="1">
      <alignment horizontal="center" vertical="center" wrapText="1"/>
    </xf>
    <xf numFmtId="41" fontId="8" fillId="4" borderId="3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1" fontId="14" fillId="0" borderId="2" xfId="4" applyFont="1" applyBorder="1" applyAlignment="1">
      <alignment horizontal="center" vertical="center" wrapText="1"/>
    </xf>
    <xf numFmtId="41" fontId="14" fillId="0" borderId="3" xfId="4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</cellXfs>
  <cellStyles count="7">
    <cellStyle name="쉼표 [0]" xfId="1" builtinId="6"/>
    <cellStyle name="쉼표 [0] 2" xfId="4"/>
    <cellStyle name="표준" xfId="0" builtinId="0"/>
    <cellStyle name="표준 13" xfId="3"/>
    <cellStyle name="표준 14" xfId="5"/>
    <cellStyle name="표준 2" xfId="2"/>
    <cellStyle name="표준 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I88"/>
  <sheetViews>
    <sheetView view="pageBreakPreview" topLeftCell="A34" zoomScale="80" zoomScaleNormal="100" zoomScaleSheetLayoutView="80" workbookViewId="0">
      <selection activeCell="V46" sqref="V46"/>
    </sheetView>
  </sheetViews>
  <sheetFormatPr defaultRowHeight="16.5"/>
  <cols>
    <col min="1" max="1" width="11.875" style="2" customWidth="1"/>
    <col min="2" max="2" width="14.75" style="2" customWidth="1"/>
    <col min="3" max="3" width="43.375" style="2" customWidth="1"/>
    <col min="4" max="4" width="13.25" style="2" customWidth="1"/>
    <col min="5" max="5" width="18" style="4" customWidth="1"/>
    <col min="6" max="6" width="5.625" style="2" bestFit="1" customWidth="1"/>
    <col min="7" max="7" width="14" style="1" hidden="1" customWidth="1"/>
    <col min="8" max="8" width="10.5" style="1" hidden="1" customWidth="1"/>
    <col min="9" max="9" width="12.125" style="1" hidden="1" customWidth="1"/>
    <col min="10" max="11" width="0" style="1" hidden="1" customWidth="1"/>
    <col min="12" max="16384" width="9" style="1"/>
  </cols>
  <sheetData>
    <row r="1" spans="1:9" customFormat="1" ht="45" customHeight="1">
      <c r="A1" s="95" t="s">
        <v>162</v>
      </c>
      <c r="B1" s="95"/>
      <c r="C1" s="95"/>
      <c r="D1" s="95"/>
      <c r="E1" s="95"/>
      <c r="F1" s="95"/>
    </row>
    <row r="2" spans="1:9" ht="30" customHeight="1">
      <c r="A2" s="71" t="s">
        <v>0</v>
      </c>
      <c r="B2" s="96" t="s">
        <v>15</v>
      </c>
      <c r="C2" s="96"/>
      <c r="D2" s="71" t="s">
        <v>1</v>
      </c>
      <c r="E2" s="91" t="s">
        <v>17</v>
      </c>
      <c r="F2" s="92"/>
    </row>
    <row r="3" spans="1:9" ht="36" customHeight="1">
      <c r="A3" s="94" t="s">
        <v>2</v>
      </c>
      <c r="B3" s="94"/>
      <c r="C3" s="94"/>
      <c r="D3" s="94"/>
      <c r="E3" s="94"/>
      <c r="F3" s="73"/>
    </row>
    <row r="4" spans="1:9" ht="30" customHeight="1">
      <c r="A4" s="71" t="s">
        <v>3</v>
      </c>
      <c r="B4" s="71" t="s">
        <v>4</v>
      </c>
      <c r="C4" s="97" t="s">
        <v>5</v>
      </c>
      <c r="D4" s="98"/>
      <c r="E4" s="71" t="s">
        <v>20</v>
      </c>
      <c r="F4" s="71" t="s">
        <v>7</v>
      </c>
    </row>
    <row r="5" spans="1:9" ht="30" customHeight="1">
      <c r="A5" s="93" t="s">
        <v>16</v>
      </c>
      <c r="B5" s="93"/>
      <c r="C5" s="91"/>
      <c r="D5" s="92"/>
      <c r="E5" s="74">
        <f>SUM(E6:E42)</f>
        <v>9693596</v>
      </c>
      <c r="F5" s="72"/>
      <c r="G5" s="1">
        <v>9690795</v>
      </c>
      <c r="H5" s="16">
        <f>E5-G5</f>
        <v>2801</v>
      </c>
    </row>
    <row r="6" spans="1:9" ht="30" customHeight="1">
      <c r="A6" s="73">
        <v>1</v>
      </c>
      <c r="B6" s="75">
        <v>45839</v>
      </c>
      <c r="C6" s="91" t="str">
        <f>G6</f>
        <v>카드수익금 입급(개인고객)</v>
      </c>
      <c r="D6" s="92"/>
      <c r="E6" s="76">
        <v>27000</v>
      </c>
      <c r="F6" s="72"/>
      <c r="G6" s="68" t="s">
        <v>123</v>
      </c>
      <c r="H6" s="69">
        <v>27000</v>
      </c>
      <c r="I6" s="70">
        <f>E6-H6</f>
        <v>0</v>
      </c>
    </row>
    <row r="7" spans="1:9" ht="30" customHeight="1">
      <c r="A7" s="73">
        <v>2</v>
      </c>
      <c r="B7" s="75">
        <v>45839</v>
      </c>
      <c r="C7" s="91" t="str">
        <f t="shared" ref="C7:C41" si="0">G7</f>
        <v>장단콩웰빙마루로컬푸드</v>
      </c>
      <c r="D7" s="92"/>
      <c r="E7" s="76">
        <v>12750</v>
      </c>
      <c r="F7" s="72"/>
      <c r="G7" s="68" t="s">
        <v>75</v>
      </c>
      <c r="H7" s="69">
        <v>12750</v>
      </c>
      <c r="I7" s="70">
        <f t="shared" ref="I7:I20" si="1">E7-H7</f>
        <v>0</v>
      </c>
    </row>
    <row r="8" spans="1:9" ht="30" customHeight="1">
      <c r="A8" s="73">
        <v>3</v>
      </c>
      <c r="B8" s="75">
        <v>45842</v>
      </c>
      <c r="C8" s="91" t="str">
        <f t="shared" si="0"/>
        <v>카드수익금 입급(개인고객)</v>
      </c>
      <c r="D8" s="92"/>
      <c r="E8" s="76">
        <v>64000</v>
      </c>
      <c r="F8" s="72"/>
      <c r="G8" s="68" t="s">
        <v>74</v>
      </c>
      <c r="H8" s="69">
        <v>64000</v>
      </c>
      <c r="I8" s="70">
        <f t="shared" si="1"/>
        <v>0</v>
      </c>
    </row>
    <row r="9" spans="1:9" ht="30" customHeight="1">
      <c r="A9" s="73">
        <v>4</v>
      </c>
      <c r="B9" s="75">
        <v>45845</v>
      </c>
      <c r="C9" s="91" t="str">
        <f t="shared" si="0"/>
        <v>카드수익금 입급(개인고객)</v>
      </c>
      <c r="D9" s="92"/>
      <c r="E9" s="76">
        <v>25000</v>
      </c>
      <c r="F9" s="72"/>
      <c r="G9" s="68" t="s">
        <v>74</v>
      </c>
      <c r="H9" s="69">
        <v>25000</v>
      </c>
      <c r="I9" s="70">
        <f t="shared" si="1"/>
        <v>0</v>
      </c>
    </row>
    <row r="10" spans="1:9" ht="30" customHeight="1">
      <c r="A10" s="73">
        <v>5</v>
      </c>
      <c r="B10" s="75">
        <v>45846</v>
      </c>
      <c r="C10" s="91" t="str">
        <f t="shared" si="0"/>
        <v>장단콩웰빙마루로컬푸드</v>
      </c>
      <c r="D10" s="92"/>
      <c r="E10" s="76">
        <v>28050</v>
      </c>
      <c r="F10" s="72"/>
      <c r="G10" s="68" t="s">
        <v>75</v>
      </c>
      <c r="H10" s="69">
        <v>28050</v>
      </c>
      <c r="I10" s="70">
        <f t="shared" si="1"/>
        <v>0</v>
      </c>
    </row>
    <row r="11" spans="1:9" ht="30" customHeight="1">
      <c r="A11" s="73">
        <v>6</v>
      </c>
      <c r="B11" s="75">
        <v>45847</v>
      </c>
      <c r="C11" s="91" t="str">
        <f t="shared" si="0"/>
        <v>주식회사대가들이사</v>
      </c>
      <c r="D11" s="92"/>
      <c r="E11" s="76">
        <v>15225</v>
      </c>
      <c r="F11" s="72"/>
      <c r="G11" s="68" t="s">
        <v>120</v>
      </c>
      <c r="H11" s="69">
        <v>15225</v>
      </c>
      <c r="I11" s="70">
        <f t="shared" si="1"/>
        <v>0</v>
      </c>
    </row>
    <row r="12" spans="1:9" ht="30" customHeight="1">
      <c r="A12" s="73">
        <v>7</v>
      </c>
      <c r="B12" s="75">
        <v>45849</v>
      </c>
      <c r="C12" s="91" t="str">
        <f t="shared" si="0"/>
        <v>카드수익금 입급(개인고객)</v>
      </c>
      <c r="D12" s="92"/>
      <c r="E12" s="76">
        <v>67500</v>
      </c>
      <c r="F12" s="72"/>
      <c r="G12" s="68" t="s">
        <v>74</v>
      </c>
      <c r="H12" s="69">
        <v>67500</v>
      </c>
      <c r="I12" s="70">
        <f t="shared" si="1"/>
        <v>0</v>
      </c>
    </row>
    <row r="13" spans="1:9" ht="30" customHeight="1">
      <c r="A13" s="73">
        <v>8</v>
      </c>
      <c r="B13" s="75">
        <v>45853</v>
      </c>
      <c r="C13" s="91" t="str">
        <f t="shared" si="0"/>
        <v>장단콩웰빙마루로컬푸드</v>
      </c>
      <c r="D13" s="92"/>
      <c r="E13" s="76">
        <v>115600</v>
      </c>
      <c r="F13" s="72"/>
      <c r="G13" s="68" t="s">
        <v>75</v>
      </c>
      <c r="H13" s="69">
        <v>115600</v>
      </c>
      <c r="I13" s="70">
        <f t="shared" si="1"/>
        <v>0</v>
      </c>
    </row>
    <row r="14" spans="1:9" ht="30" customHeight="1">
      <c r="A14" s="73">
        <v>9</v>
      </c>
      <c r="B14" s="75">
        <v>45854</v>
      </c>
      <c r="C14" s="91" t="str">
        <f t="shared" si="0"/>
        <v>대가들이사는마을</v>
      </c>
      <c r="D14" s="92"/>
      <c r="E14" s="76">
        <v>49875</v>
      </c>
      <c r="F14" s="72"/>
      <c r="G14" s="68" t="s">
        <v>121</v>
      </c>
      <c r="H14" s="69">
        <v>49875</v>
      </c>
      <c r="I14" s="70">
        <f t="shared" si="1"/>
        <v>0</v>
      </c>
    </row>
    <row r="15" spans="1:9" ht="30" customHeight="1">
      <c r="A15" s="73">
        <v>10</v>
      </c>
      <c r="B15" s="75">
        <v>45856</v>
      </c>
      <c r="C15" s="91" t="str">
        <f t="shared" si="0"/>
        <v>카드수익금 입급(개인고객)</v>
      </c>
      <c r="D15" s="92"/>
      <c r="E15" s="76">
        <v>69000</v>
      </c>
      <c r="F15" s="72"/>
      <c r="G15" s="68" t="s">
        <v>74</v>
      </c>
      <c r="H15" s="69">
        <v>69000</v>
      </c>
      <c r="I15" s="70">
        <f t="shared" si="1"/>
        <v>0</v>
      </c>
    </row>
    <row r="16" spans="1:9" ht="30" customHeight="1">
      <c r="A16" s="73">
        <v>11</v>
      </c>
      <c r="B16" s="75">
        <v>45856</v>
      </c>
      <c r="C16" s="91" t="str">
        <f t="shared" si="0"/>
        <v>카드수익금 입급(개인고객)</v>
      </c>
      <c r="D16" s="92"/>
      <c r="E16" s="76">
        <v>12000</v>
      </c>
      <c r="F16" s="72"/>
      <c r="G16" s="68" t="s">
        <v>74</v>
      </c>
      <c r="H16" s="69">
        <v>12000</v>
      </c>
      <c r="I16" s="70">
        <f t="shared" si="1"/>
        <v>0</v>
      </c>
    </row>
    <row r="17" spans="1:9" ht="30" customHeight="1">
      <c r="A17" s="73">
        <v>12</v>
      </c>
      <c r="B17" s="75">
        <v>45859</v>
      </c>
      <c r="C17" s="91" t="str">
        <f t="shared" si="0"/>
        <v>카드수익금 입급(개인고객)</v>
      </c>
      <c r="D17" s="92"/>
      <c r="E17" s="76">
        <v>19000</v>
      </c>
      <c r="F17" s="72"/>
      <c r="G17" s="68" t="s">
        <v>74</v>
      </c>
      <c r="H17" s="69">
        <v>19000</v>
      </c>
      <c r="I17" s="70">
        <f t="shared" si="1"/>
        <v>0</v>
      </c>
    </row>
    <row r="18" spans="1:9" ht="30" customHeight="1">
      <c r="A18" s="73">
        <v>13</v>
      </c>
      <c r="B18" s="75">
        <v>45859</v>
      </c>
      <c r="C18" s="91" t="str">
        <f t="shared" si="0"/>
        <v>스마트스토어정산</v>
      </c>
      <c r="D18" s="92"/>
      <c r="E18" s="76">
        <v>45199</v>
      </c>
      <c r="F18" s="72"/>
      <c r="G18" s="68" t="s">
        <v>72</v>
      </c>
      <c r="H18" s="69">
        <v>45199</v>
      </c>
      <c r="I18" s="70">
        <f t="shared" si="1"/>
        <v>0</v>
      </c>
    </row>
    <row r="19" spans="1:9" ht="30" customHeight="1">
      <c r="A19" s="73">
        <v>14</v>
      </c>
      <c r="B19" s="75">
        <v>45859</v>
      </c>
      <c r="C19" s="91" t="str">
        <f t="shared" si="0"/>
        <v>경기도농수산진흥원</v>
      </c>
      <c r="D19" s="92"/>
      <c r="E19" s="76">
        <v>22501</v>
      </c>
      <c r="F19" s="72"/>
      <c r="G19" s="68" t="s">
        <v>122</v>
      </c>
      <c r="H19" s="69">
        <v>22501</v>
      </c>
      <c r="I19" s="70">
        <f t="shared" si="1"/>
        <v>0</v>
      </c>
    </row>
    <row r="20" spans="1:9" ht="30" customHeight="1">
      <c r="A20" s="73">
        <v>15</v>
      </c>
      <c r="B20" s="75">
        <v>45860</v>
      </c>
      <c r="C20" s="91" t="str">
        <f t="shared" si="0"/>
        <v>장단콩웰빙마루로컬푸드</v>
      </c>
      <c r="D20" s="92"/>
      <c r="E20" s="76">
        <v>248200</v>
      </c>
      <c r="F20" s="72"/>
      <c r="G20" s="68" t="s">
        <v>75</v>
      </c>
      <c r="H20" s="69">
        <v>248200</v>
      </c>
      <c r="I20" s="70">
        <f t="shared" si="1"/>
        <v>0</v>
      </c>
    </row>
    <row r="21" spans="1:9" ht="30" customHeight="1">
      <c r="A21" s="73">
        <v>16</v>
      </c>
      <c r="B21" s="75">
        <v>45861</v>
      </c>
      <c r="C21" s="91" t="str">
        <f t="shared" si="0"/>
        <v>현금수익금 입급(개인고객)</v>
      </c>
      <c r="D21" s="92"/>
      <c r="E21" s="76">
        <v>27000</v>
      </c>
      <c r="F21" s="72"/>
      <c r="G21" s="68" t="s">
        <v>73</v>
      </c>
      <c r="H21" s="69">
        <v>27000</v>
      </c>
    </row>
    <row r="22" spans="1:9" ht="30" customHeight="1">
      <c r="A22" s="73">
        <v>17</v>
      </c>
      <c r="B22" s="75">
        <v>45863</v>
      </c>
      <c r="C22" s="91" t="str">
        <f t="shared" si="0"/>
        <v>카드수익금 입급(개인고객)</v>
      </c>
      <c r="D22" s="92"/>
      <c r="E22" s="76">
        <v>32000</v>
      </c>
      <c r="F22" s="72"/>
      <c r="G22" s="68" t="s">
        <v>74</v>
      </c>
      <c r="H22" s="69">
        <v>32000</v>
      </c>
    </row>
    <row r="23" spans="1:9" ht="30" customHeight="1">
      <c r="A23" s="73">
        <v>18</v>
      </c>
      <c r="B23" s="75">
        <v>45863</v>
      </c>
      <c r="C23" s="91" t="str">
        <f t="shared" si="0"/>
        <v>현금수익금 입급(개인고객)</v>
      </c>
      <c r="D23" s="92"/>
      <c r="E23" s="77">
        <v>11000</v>
      </c>
      <c r="F23" s="72"/>
      <c r="G23" s="68" t="s">
        <v>73</v>
      </c>
      <c r="H23" s="69">
        <v>11000</v>
      </c>
    </row>
    <row r="24" spans="1:9" ht="30" customHeight="1">
      <c r="A24" s="73">
        <v>19</v>
      </c>
      <c r="B24" s="75">
        <v>45866</v>
      </c>
      <c r="C24" s="91" t="str">
        <f t="shared" si="0"/>
        <v>카드수익금 입급(개인고객)</v>
      </c>
      <c r="D24" s="92"/>
      <c r="E24" s="77">
        <v>52000</v>
      </c>
      <c r="F24" s="72"/>
      <c r="G24" s="68" t="s">
        <v>74</v>
      </c>
      <c r="H24" s="69">
        <v>52000</v>
      </c>
    </row>
    <row r="25" spans="1:9" ht="30" customHeight="1">
      <c r="A25" s="73">
        <v>20</v>
      </c>
      <c r="B25" s="75">
        <v>45868</v>
      </c>
      <c r="C25" s="91" t="str">
        <f>G25</f>
        <v>카드수익금 입급(개인고객)</v>
      </c>
      <c r="D25" s="92"/>
      <c r="E25" s="77">
        <v>84000</v>
      </c>
      <c r="F25" s="72"/>
      <c r="G25" s="68" t="s">
        <v>74</v>
      </c>
      <c r="H25" s="69">
        <v>84000</v>
      </c>
    </row>
    <row r="26" spans="1:9" ht="30" customHeight="1">
      <c r="A26" s="73">
        <v>21</v>
      </c>
      <c r="B26" s="75">
        <v>45868</v>
      </c>
      <c r="C26" s="91" t="str">
        <f t="shared" si="0"/>
        <v>지도농협 로컬푸드 무원지점</v>
      </c>
      <c r="D26" s="92"/>
      <c r="E26" s="77">
        <v>617950</v>
      </c>
      <c r="F26" s="72"/>
      <c r="G26" s="68" t="s">
        <v>48</v>
      </c>
      <c r="H26" s="69">
        <v>2240600</v>
      </c>
      <c r="I26" s="70">
        <f>SUM(E26:E28)</f>
        <v>2240600</v>
      </c>
    </row>
    <row r="27" spans="1:9" ht="30" customHeight="1">
      <c r="A27" s="73">
        <v>22</v>
      </c>
      <c r="B27" s="75">
        <v>45868</v>
      </c>
      <c r="C27" s="91" t="str">
        <f t="shared" si="0"/>
        <v>지도농협 로컬푸드 화정지점</v>
      </c>
      <c r="D27" s="92"/>
      <c r="E27" s="77">
        <v>508300</v>
      </c>
      <c r="F27" s="72"/>
      <c r="G27" s="68" t="s">
        <v>49</v>
      </c>
    </row>
    <row r="28" spans="1:9" ht="30" customHeight="1">
      <c r="A28" s="73">
        <v>23</v>
      </c>
      <c r="B28" s="75">
        <v>45868</v>
      </c>
      <c r="C28" s="91" t="str">
        <f t="shared" si="0"/>
        <v>지도농협 로컬푸드 화수점</v>
      </c>
      <c r="D28" s="92"/>
      <c r="E28" s="77">
        <v>1114350</v>
      </c>
      <c r="F28" s="72"/>
      <c r="G28" s="68" t="s">
        <v>50</v>
      </c>
    </row>
    <row r="29" spans="1:9" ht="30" customHeight="1">
      <c r="A29" s="73">
        <v>24</v>
      </c>
      <c r="B29" s="75">
        <v>45868</v>
      </c>
      <c r="C29" s="91" t="str">
        <f t="shared" si="0"/>
        <v>송포농협 로컬푸드</v>
      </c>
      <c r="D29" s="92"/>
      <c r="E29" s="77">
        <v>882300</v>
      </c>
      <c r="F29" s="72"/>
      <c r="G29" s="68" t="s">
        <v>51</v>
      </c>
      <c r="H29" s="69">
        <v>882300</v>
      </c>
    </row>
    <row r="30" spans="1:9" ht="30" customHeight="1">
      <c r="A30" s="73">
        <v>25</v>
      </c>
      <c r="B30" s="75">
        <v>45868</v>
      </c>
      <c r="C30" s="91" t="str">
        <f t="shared" si="0"/>
        <v>조리농협 로컬푸드</v>
      </c>
      <c r="D30" s="92"/>
      <c r="E30" s="77">
        <v>367200</v>
      </c>
      <c r="F30" s="72"/>
      <c r="G30" s="68" t="s">
        <v>52</v>
      </c>
      <c r="H30" s="69">
        <v>367200</v>
      </c>
    </row>
    <row r="31" spans="1:9" ht="30" customHeight="1">
      <c r="A31" s="73">
        <v>26</v>
      </c>
      <c r="B31" s="75">
        <v>45868</v>
      </c>
      <c r="C31" s="91" t="str">
        <f t="shared" si="0"/>
        <v>벽제농협 로컬푸드</v>
      </c>
      <c r="D31" s="92"/>
      <c r="E31" s="77">
        <v>546550</v>
      </c>
      <c r="F31" s="72"/>
      <c r="G31" s="68" t="s">
        <v>53</v>
      </c>
      <c r="H31" s="69">
        <v>4964695</v>
      </c>
      <c r="I31" s="70">
        <f>SUM(E31:E40)</f>
        <v>4964695</v>
      </c>
    </row>
    <row r="32" spans="1:9" ht="30" customHeight="1">
      <c r="A32" s="73">
        <v>27</v>
      </c>
      <c r="B32" s="75">
        <v>45868</v>
      </c>
      <c r="C32" s="91" t="str">
        <f t="shared" si="0"/>
        <v>풍산점(1호점)</v>
      </c>
      <c r="D32" s="92"/>
      <c r="E32" s="77">
        <v>31450</v>
      </c>
      <c r="F32" s="72"/>
      <c r="G32" s="68" t="s">
        <v>54</v>
      </c>
    </row>
    <row r="33" spans="1:8" ht="30" customHeight="1">
      <c r="A33" s="73">
        <v>28</v>
      </c>
      <c r="B33" s="75">
        <v>45868</v>
      </c>
      <c r="C33" s="91" t="str">
        <f t="shared" si="0"/>
        <v>원당(성사)</v>
      </c>
      <c r="D33" s="92"/>
      <c r="E33" s="77">
        <v>316200</v>
      </c>
      <c r="F33" s="72"/>
      <c r="G33" s="68" t="s">
        <v>55</v>
      </c>
    </row>
    <row r="34" spans="1:8" ht="30" customHeight="1">
      <c r="A34" s="73">
        <v>29</v>
      </c>
      <c r="B34" s="75">
        <v>45868</v>
      </c>
      <c r="C34" s="91" t="str">
        <f t="shared" si="0"/>
        <v>원당역점</v>
      </c>
      <c r="D34" s="92"/>
      <c r="E34" s="77">
        <v>62900</v>
      </c>
      <c r="F34" s="72"/>
      <c r="G34" s="68" t="s">
        <v>64</v>
      </c>
    </row>
    <row r="35" spans="1:8" ht="30" customHeight="1">
      <c r="A35" s="73">
        <v>30</v>
      </c>
      <c r="B35" s="75">
        <v>45868</v>
      </c>
      <c r="C35" s="91" t="str">
        <f t="shared" si="0"/>
        <v>일산농협본점(2호점)</v>
      </c>
      <c r="D35" s="92"/>
      <c r="E35" s="77">
        <v>667250</v>
      </c>
      <c r="F35" s="72"/>
      <c r="G35" s="68" t="s">
        <v>56</v>
      </c>
    </row>
    <row r="36" spans="1:8" ht="30" customHeight="1">
      <c r="A36" s="73">
        <v>31</v>
      </c>
      <c r="B36" s="75">
        <v>45868</v>
      </c>
      <c r="C36" s="91" t="str">
        <f t="shared" si="0"/>
        <v>장항점(3호점APC)</v>
      </c>
      <c r="D36" s="92"/>
      <c r="E36" s="77">
        <v>1839400</v>
      </c>
      <c r="F36" s="72"/>
      <c r="G36" s="68" t="s">
        <v>57</v>
      </c>
    </row>
    <row r="37" spans="1:8" ht="30" customHeight="1">
      <c r="A37" s="73">
        <v>32</v>
      </c>
      <c r="B37" s="75">
        <v>45868</v>
      </c>
      <c r="C37" s="91" t="str">
        <f t="shared" si="0"/>
        <v>킨텍스역점(4호점)</v>
      </c>
      <c r="D37" s="92"/>
      <c r="E37" s="77">
        <v>171700</v>
      </c>
      <c r="F37" s="72"/>
      <c r="G37" s="68" t="s">
        <v>58</v>
      </c>
    </row>
    <row r="38" spans="1:8" ht="30" customHeight="1">
      <c r="A38" s="73">
        <v>33</v>
      </c>
      <c r="B38" s="75">
        <v>45868</v>
      </c>
      <c r="C38" s="91" t="str">
        <f t="shared" si="0"/>
        <v>자유점</v>
      </c>
      <c r="D38" s="92"/>
      <c r="E38" s="77">
        <v>589815</v>
      </c>
      <c r="F38" s="72"/>
      <c r="G38" s="68" t="s">
        <v>59</v>
      </c>
    </row>
    <row r="39" spans="1:8" ht="30" customHeight="1">
      <c r="A39" s="73">
        <v>34</v>
      </c>
      <c r="B39" s="75">
        <v>45868</v>
      </c>
      <c r="C39" s="91" t="str">
        <f t="shared" si="0"/>
        <v>고양축산농협</v>
      </c>
      <c r="D39" s="92"/>
      <c r="E39" s="77">
        <v>560150</v>
      </c>
      <c r="F39" s="72"/>
      <c r="G39" s="68" t="s">
        <v>60</v>
      </c>
    </row>
    <row r="40" spans="1:8" ht="30" customHeight="1">
      <c r="A40" s="73">
        <v>35</v>
      </c>
      <c r="B40" s="75">
        <v>45868</v>
      </c>
      <c r="C40" s="91" t="str">
        <f t="shared" si="0"/>
        <v>대화 하나로</v>
      </c>
      <c r="D40" s="92"/>
      <c r="E40" s="77">
        <v>179280</v>
      </c>
      <c r="F40" s="72"/>
      <c r="G40" s="68" t="s">
        <v>61</v>
      </c>
    </row>
    <row r="41" spans="1:8" ht="30" customHeight="1">
      <c r="A41" s="73">
        <v>36</v>
      </c>
      <c r="B41" s="75">
        <v>45868</v>
      </c>
      <c r="C41" s="91" t="str">
        <f t="shared" si="0"/>
        <v>금촌로컬</v>
      </c>
      <c r="D41" s="92"/>
      <c r="E41" s="77">
        <v>209100</v>
      </c>
      <c r="F41" s="72"/>
      <c r="G41" s="68" t="s">
        <v>62</v>
      </c>
      <c r="H41" s="69">
        <v>209100</v>
      </c>
    </row>
    <row r="42" spans="1:8" ht="30" customHeight="1">
      <c r="A42" s="73">
        <v>37</v>
      </c>
      <c r="B42" s="75">
        <v>45868</v>
      </c>
      <c r="C42" s="91" t="s">
        <v>124</v>
      </c>
      <c r="D42" s="92"/>
      <c r="E42" s="77">
        <v>2801</v>
      </c>
      <c r="F42" s="72"/>
      <c r="G42" s="68" t="s">
        <v>124</v>
      </c>
    </row>
    <row r="43" spans="1:8" ht="30" customHeight="1">
      <c r="A43" s="94" t="s">
        <v>18</v>
      </c>
      <c r="B43" s="94"/>
      <c r="C43" s="94"/>
      <c r="D43" s="94"/>
      <c r="E43" s="94"/>
      <c r="F43" s="94"/>
    </row>
    <row r="44" spans="1:8" ht="30" customHeight="1">
      <c r="A44" s="93" t="s">
        <v>8</v>
      </c>
      <c r="B44" s="93"/>
      <c r="C44" s="71" t="s">
        <v>9</v>
      </c>
      <c r="D44" s="71" t="s">
        <v>4</v>
      </c>
      <c r="E44" s="71" t="s">
        <v>6</v>
      </c>
      <c r="F44" s="71" t="s">
        <v>7</v>
      </c>
    </row>
    <row r="45" spans="1:8" ht="30" customHeight="1">
      <c r="A45" s="93" t="s">
        <v>10</v>
      </c>
      <c r="B45" s="93"/>
      <c r="C45" s="100">
        <f>C48+C51+C54+C57+C86</f>
        <v>31013809</v>
      </c>
      <c r="D45" s="96"/>
      <c r="E45" s="96"/>
      <c r="F45" s="72"/>
    </row>
    <row r="46" spans="1:8" ht="30" customHeight="1">
      <c r="A46" s="93" t="s">
        <v>13</v>
      </c>
      <c r="B46" s="71">
        <v>1</v>
      </c>
      <c r="C46" s="78" t="s">
        <v>19</v>
      </c>
      <c r="D46" s="79">
        <v>45874</v>
      </c>
      <c r="E46" s="80">
        <v>6160000</v>
      </c>
      <c r="F46" s="72"/>
    </row>
    <row r="47" spans="1:8" ht="30" customHeight="1">
      <c r="A47" s="93"/>
      <c r="B47" s="71"/>
      <c r="C47" s="78"/>
      <c r="D47" s="79"/>
      <c r="E47" s="80"/>
      <c r="F47" s="72"/>
    </row>
    <row r="48" spans="1:8" ht="30" customHeight="1">
      <c r="A48" s="93"/>
      <c r="B48" s="71" t="s">
        <v>11</v>
      </c>
      <c r="C48" s="101">
        <f>SUM(E46:E47)</f>
        <v>6160000</v>
      </c>
      <c r="D48" s="101"/>
      <c r="E48" s="101"/>
      <c r="F48" s="72"/>
    </row>
    <row r="49" spans="1:6" ht="30" customHeight="1">
      <c r="A49" s="93" t="s">
        <v>14</v>
      </c>
      <c r="B49" s="71">
        <v>1</v>
      </c>
      <c r="C49" s="81" t="s">
        <v>125</v>
      </c>
      <c r="D49" s="83">
        <v>45859</v>
      </c>
      <c r="E49" s="82">
        <v>19425000</v>
      </c>
      <c r="F49" s="72"/>
    </row>
    <row r="50" spans="1:6" ht="30" customHeight="1">
      <c r="A50" s="93"/>
      <c r="B50" s="71">
        <v>2</v>
      </c>
      <c r="C50" s="81" t="s">
        <v>127</v>
      </c>
      <c r="D50" s="83">
        <v>45855</v>
      </c>
      <c r="E50" s="82">
        <v>908880</v>
      </c>
      <c r="F50" s="72"/>
    </row>
    <row r="51" spans="1:6" ht="30" customHeight="1">
      <c r="A51" s="93"/>
      <c r="B51" s="71" t="s">
        <v>11</v>
      </c>
      <c r="C51" s="99">
        <f>SUM(E49:E50)</f>
        <v>20333880</v>
      </c>
      <c r="D51" s="99"/>
      <c r="E51" s="99"/>
      <c r="F51" s="72"/>
    </row>
    <row r="52" spans="1:6" ht="30" customHeight="1">
      <c r="A52" s="93" t="s">
        <v>12</v>
      </c>
      <c r="B52" s="71">
        <v>1</v>
      </c>
      <c r="C52" s="81"/>
      <c r="D52" s="83"/>
      <c r="E52" s="82"/>
      <c r="F52" s="72"/>
    </row>
    <row r="53" spans="1:6" ht="30" customHeight="1">
      <c r="A53" s="93"/>
      <c r="B53" s="71">
        <v>2</v>
      </c>
      <c r="C53" s="81"/>
      <c r="D53" s="83"/>
      <c r="E53" s="82"/>
      <c r="F53" s="72"/>
    </row>
    <row r="54" spans="1:6" ht="30" customHeight="1">
      <c r="A54" s="93"/>
      <c r="B54" s="71" t="s">
        <v>11</v>
      </c>
      <c r="C54" s="103">
        <f>SUM(E52:E53)</f>
        <v>0</v>
      </c>
      <c r="D54" s="103"/>
      <c r="E54" s="103"/>
      <c r="F54" s="72"/>
    </row>
    <row r="55" spans="1:6" ht="30" customHeight="1">
      <c r="A55" s="93" t="s">
        <v>37</v>
      </c>
      <c r="B55" s="71">
        <v>1</v>
      </c>
      <c r="C55" s="81" t="s">
        <v>126</v>
      </c>
      <c r="D55" s="83">
        <v>45860</v>
      </c>
      <c r="E55" s="82">
        <v>2090000</v>
      </c>
      <c r="F55" s="72"/>
    </row>
    <row r="56" spans="1:6" ht="30" customHeight="1">
      <c r="A56" s="93"/>
      <c r="B56" s="71">
        <v>2</v>
      </c>
      <c r="C56" s="81" t="s">
        <v>128</v>
      </c>
      <c r="D56" s="83">
        <v>45856</v>
      </c>
      <c r="E56" s="82">
        <v>312240</v>
      </c>
      <c r="F56" s="72"/>
    </row>
    <row r="57" spans="1:6" ht="30" customHeight="1">
      <c r="A57" s="93"/>
      <c r="B57" s="71" t="s">
        <v>11</v>
      </c>
      <c r="C57" s="99">
        <f>SUM(E55:E56)</f>
        <v>2402240</v>
      </c>
      <c r="D57" s="99"/>
      <c r="E57" s="99"/>
      <c r="F57" s="72"/>
    </row>
    <row r="58" spans="1:6" ht="36" customHeight="1">
      <c r="A58" s="93"/>
      <c r="B58" s="71">
        <v>1</v>
      </c>
      <c r="C58" s="81" t="s">
        <v>129</v>
      </c>
      <c r="D58" s="79" t="s">
        <v>146</v>
      </c>
      <c r="E58" s="82">
        <v>391</v>
      </c>
      <c r="F58" s="72"/>
    </row>
    <row r="59" spans="1:6" ht="36" customHeight="1">
      <c r="A59" s="93"/>
      <c r="B59" s="71">
        <v>2</v>
      </c>
      <c r="C59" s="81" t="s">
        <v>130</v>
      </c>
      <c r="D59" s="79" t="s">
        <v>147</v>
      </c>
      <c r="E59" s="82">
        <v>139140</v>
      </c>
      <c r="F59" s="72"/>
    </row>
    <row r="60" spans="1:6" ht="36" customHeight="1">
      <c r="A60" s="93"/>
      <c r="B60" s="71">
        <v>3</v>
      </c>
      <c r="C60" s="81" t="s">
        <v>131</v>
      </c>
      <c r="D60" s="79" t="s">
        <v>147</v>
      </c>
      <c r="E60" s="82">
        <v>928</v>
      </c>
      <c r="F60" s="72"/>
    </row>
    <row r="61" spans="1:6" ht="36" customHeight="1">
      <c r="A61" s="93"/>
      <c r="B61" s="71">
        <v>4</v>
      </c>
      <c r="C61" s="81" t="s">
        <v>132</v>
      </c>
      <c r="D61" s="79" t="s">
        <v>148</v>
      </c>
      <c r="E61" s="82">
        <v>362</v>
      </c>
      <c r="F61" s="72"/>
    </row>
    <row r="62" spans="1:6" ht="36" customHeight="1">
      <c r="A62" s="93"/>
      <c r="B62" s="71">
        <v>5</v>
      </c>
      <c r="C62" s="81" t="s">
        <v>110</v>
      </c>
      <c r="D62" s="79" t="s">
        <v>149</v>
      </c>
      <c r="E62" s="82">
        <v>633600</v>
      </c>
      <c r="F62" s="72"/>
    </row>
    <row r="63" spans="1:6" ht="36" customHeight="1">
      <c r="A63" s="93"/>
      <c r="B63" s="71">
        <v>6</v>
      </c>
      <c r="C63" s="81" t="s">
        <v>133</v>
      </c>
      <c r="D63" s="79" t="s">
        <v>150</v>
      </c>
      <c r="E63" s="82">
        <v>3880</v>
      </c>
      <c r="F63" s="72"/>
    </row>
    <row r="64" spans="1:6" ht="36" customHeight="1">
      <c r="A64" s="93"/>
      <c r="B64" s="71">
        <v>7</v>
      </c>
      <c r="C64" s="81" t="s">
        <v>129</v>
      </c>
      <c r="D64" s="79" t="s">
        <v>151</v>
      </c>
      <c r="E64" s="82">
        <v>978</v>
      </c>
      <c r="F64" s="72"/>
    </row>
    <row r="65" spans="1:6" ht="36" customHeight="1">
      <c r="A65" s="93"/>
      <c r="B65" s="71">
        <v>8</v>
      </c>
      <c r="C65" s="81" t="s">
        <v>134</v>
      </c>
      <c r="D65" s="79" t="s">
        <v>152</v>
      </c>
      <c r="E65" s="82">
        <v>92600</v>
      </c>
      <c r="F65" s="72"/>
    </row>
    <row r="66" spans="1:6" ht="36" customHeight="1">
      <c r="A66" s="93"/>
      <c r="B66" s="71">
        <v>9</v>
      </c>
      <c r="C66" s="81" t="s">
        <v>135</v>
      </c>
      <c r="D66" s="79" t="s">
        <v>153</v>
      </c>
      <c r="E66" s="82">
        <v>578400</v>
      </c>
      <c r="F66" s="72"/>
    </row>
    <row r="67" spans="1:6" ht="36" customHeight="1">
      <c r="A67" s="93"/>
      <c r="B67" s="71">
        <v>10</v>
      </c>
      <c r="C67" s="81" t="s">
        <v>136</v>
      </c>
      <c r="D67" s="79" t="s">
        <v>153</v>
      </c>
      <c r="E67" s="82">
        <v>22000</v>
      </c>
      <c r="F67" s="72"/>
    </row>
    <row r="68" spans="1:6" ht="36" customHeight="1">
      <c r="A68" s="93"/>
      <c r="B68" s="71">
        <v>11</v>
      </c>
      <c r="C68" s="81" t="s">
        <v>137</v>
      </c>
      <c r="D68" s="79" t="s">
        <v>153</v>
      </c>
      <c r="E68" s="82">
        <v>23250</v>
      </c>
      <c r="F68" s="72"/>
    </row>
    <row r="69" spans="1:6" ht="36" customHeight="1">
      <c r="A69" s="93"/>
      <c r="B69" s="71">
        <v>12</v>
      </c>
      <c r="C69" s="81" t="s">
        <v>137</v>
      </c>
      <c r="D69" s="79" t="s">
        <v>153</v>
      </c>
      <c r="E69" s="82">
        <v>16500</v>
      </c>
      <c r="F69" s="72"/>
    </row>
    <row r="70" spans="1:6" ht="36" customHeight="1">
      <c r="A70" s="93"/>
      <c r="B70" s="71">
        <v>13</v>
      </c>
      <c r="C70" s="81" t="s">
        <v>129</v>
      </c>
      <c r="D70" s="79" t="s">
        <v>154</v>
      </c>
      <c r="E70" s="82">
        <v>174</v>
      </c>
      <c r="F70" s="72"/>
    </row>
    <row r="71" spans="1:6" ht="36" customHeight="1">
      <c r="A71" s="93"/>
      <c r="B71" s="71">
        <v>14</v>
      </c>
      <c r="C71" s="81" t="s">
        <v>129</v>
      </c>
      <c r="D71" s="79" t="s">
        <v>154</v>
      </c>
      <c r="E71" s="82">
        <v>1000</v>
      </c>
      <c r="F71" s="72"/>
    </row>
    <row r="72" spans="1:6" ht="36" customHeight="1">
      <c r="A72" s="93"/>
      <c r="B72" s="71">
        <v>15</v>
      </c>
      <c r="C72" s="81" t="s">
        <v>133</v>
      </c>
      <c r="D72" s="79" t="s">
        <v>155</v>
      </c>
      <c r="E72" s="82">
        <v>7760</v>
      </c>
      <c r="F72" s="72"/>
    </row>
    <row r="73" spans="1:6" ht="36" customHeight="1">
      <c r="A73" s="93"/>
      <c r="B73" s="71">
        <v>8</v>
      </c>
      <c r="C73" s="81" t="s">
        <v>138</v>
      </c>
      <c r="D73" s="79" t="s">
        <v>155</v>
      </c>
      <c r="E73" s="82">
        <v>11000</v>
      </c>
      <c r="F73" s="72"/>
    </row>
    <row r="74" spans="1:6" ht="36" customHeight="1">
      <c r="A74" s="93"/>
      <c r="B74" s="71">
        <v>9</v>
      </c>
      <c r="C74" s="81" t="s">
        <v>139</v>
      </c>
      <c r="D74" s="79" t="s">
        <v>155</v>
      </c>
      <c r="E74" s="82">
        <v>11000</v>
      </c>
      <c r="F74" s="72"/>
    </row>
    <row r="75" spans="1:6" ht="36" customHeight="1">
      <c r="A75" s="93"/>
      <c r="B75" s="71">
        <v>10</v>
      </c>
      <c r="C75" s="81" t="s">
        <v>129</v>
      </c>
      <c r="D75" s="79" t="s">
        <v>155</v>
      </c>
      <c r="E75" s="82">
        <v>275</v>
      </c>
      <c r="F75" s="72"/>
    </row>
    <row r="76" spans="1:6" ht="36" customHeight="1">
      <c r="A76" s="93"/>
      <c r="B76" s="71">
        <v>11</v>
      </c>
      <c r="C76" s="81" t="s">
        <v>140</v>
      </c>
      <c r="D76" s="79" t="s">
        <v>156</v>
      </c>
      <c r="E76" s="82">
        <v>8710</v>
      </c>
      <c r="F76" s="72"/>
    </row>
    <row r="77" spans="1:6" ht="36" customHeight="1">
      <c r="A77" s="93"/>
      <c r="B77" s="71">
        <v>12</v>
      </c>
      <c r="C77" s="81" t="s">
        <v>141</v>
      </c>
      <c r="D77" s="79" t="s">
        <v>157</v>
      </c>
      <c r="E77" s="82">
        <v>770000</v>
      </c>
      <c r="F77" s="72"/>
    </row>
    <row r="78" spans="1:6" ht="36" customHeight="1">
      <c r="A78" s="93"/>
      <c r="B78" s="71">
        <v>13</v>
      </c>
      <c r="C78" s="81" t="s">
        <v>142</v>
      </c>
      <c r="D78" s="79" t="s">
        <v>158</v>
      </c>
      <c r="E78" s="82">
        <v>-269450</v>
      </c>
      <c r="F78" s="72"/>
    </row>
    <row r="79" spans="1:6" ht="36" customHeight="1">
      <c r="A79" s="93"/>
      <c r="B79" s="71">
        <v>14</v>
      </c>
      <c r="C79" s="81" t="s">
        <v>143</v>
      </c>
      <c r="D79" s="79" t="s">
        <v>159</v>
      </c>
      <c r="E79" s="82">
        <v>33000</v>
      </c>
      <c r="F79" s="72"/>
    </row>
    <row r="80" spans="1:6" ht="36" customHeight="1">
      <c r="A80" s="93"/>
      <c r="B80" s="71">
        <v>15</v>
      </c>
      <c r="C80" s="81" t="s">
        <v>144</v>
      </c>
      <c r="D80" s="79" t="s">
        <v>159</v>
      </c>
      <c r="E80" s="82">
        <v>25110</v>
      </c>
      <c r="F80" s="72"/>
    </row>
    <row r="81" spans="1:6" ht="36" customHeight="1">
      <c r="A81" s="93"/>
      <c r="B81" s="71">
        <v>16</v>
      </c>
      <c r="C81" s="81" t="s">
        <v>129</v>
      </c>
      <c r="D81" s="79" t="s">
        <v>159</v>
      </c>
      <c r="E81" s="82">
        <v>464</v>
      </c>
      <c r="F81" s="72"/>
    </row>
    <row r="82" spans="1:6" ht="36" customHeight="1">
      <c r="A82" s="93"/>
      <c r="B82" s="71">
        <v>17</v>
      </c>
      <c r="C82" s="81" t="s">
        <v>129</v>
      </c>
      <c r="D82" s="79" t="s">
        <v>160</v>
      </c>
      <c r="E82" s="82">
        <v>754</v>
      </c>
      <c r="F82" s="72"/>
    </row>
    <row r="83" spans="1:6" ht="36" customHeight="1">
      <c r="A83" s="93"/>
      <c r="B83" s="71">
        <v>18</v>
      </c>
      <c r="C83" s="81" t="s">
        <v>145</v>
      </c>
      <c r="D83" s="79" t="s">
        <v>161</v>
      </c>
      <c r="E83" s="82">
        <v>2000</v>
      </c>
      <c r="F83" s="72"/>
    </row>
    <row r="84" spans="1:6" ht="36" customHeight="1">
      <c r="A84" s="93"/>
      <c r="B84" s="71">
        <v>19</v>
      </c>
      <c r="C84" s="81" t="s">
        <v>129</v>
      </c>
      <c r="D84" s="79" t="s">
        <v>161</v>
      </c>
      <c r="E84" s="82">
        <v>1062</v>
      </c>
      <c r="F84" s="72"/>
    </row>
    <row r="85" spans="1:6" ht="36" customHeight="1">
      <c r="A85" s="93"/>
      <c r="B85" s="71">
        <v>20</v>
      </c>
      <c r="C85" s="81" t="s">
        <v>124</v>
      </c>
      <c r="D85" s="79">
        <v>45868</v>
      </c>
      <c r="E85" s="82">
        <v>2801</v>
      </c>
      <c r="F85" s="72"/>
    </row>
    <row r="86" spans="1:6" ht="36" customHeight="1">
      <c r="A86" s="93"/>
      <c r="B86" s="71" t="s">
        <v>11</v>
      </c>
      <c r="C86" s="102">
        <f>SUM(E58:E85)</f>
        <v>2117689</v>
      </c>
      <c r="D86" s="102"/>
      <c r="E86" s="102"/>
      <c r="F86" s="72"/>
    </row>
    <row r="87" spans="1:6">
      <c r="E87" s="3"/>
    </row>
    <row r="88" spans="1:6">
      <c r="E88" s="3"/>
    </row>
  </sheetData>
  <mergeCells count="58">
    <mergeCell ref="C35:D35"/>
    <mergeCell ref="C36:D36"/>
    <mergeCell ref="C37:D37"/>
    <mergeCell ref="C38:D38"/>
    <mergeCell ref="C39:D39"/>
    <mergeCell ref="C31:D31"/>
    <mergeCell ref="C32:D32"/>
    <mergeCell ref="C33:D33"/>
    <mergeCell ref="C34:D34"/>
    <mergeCell ref="C26:D26"/>
    <mergeCell ref="C28:D28"/>
    <mergeCell ref="C41:D41"/>
    <mergeCell ref="C42:D42"/>
    <mergeCell ref="A58:A86"/>
    <mergeCell ref="A55:A57"/>
    <mergeCell ref="C57:E57"/>
    <mergeCell ref="A43:F43"/>
    <mergeCell ref="A44:B44"/>
    <mergeCell ref="A45:B45"/>
    <mergeCell ref="C45:E45"/>
    <mergeCell ref="C48:E48"/>
    <mergeCell ref="C51:E51"/>
    <mergeCell ref="C86:E86"/>
    <mergeCell ref="A46:A48"/>
    <mergeCell ref="A52:A54"/>
    <mergeCell ref="A49:A51"/>
    <mergeCell ref="C54:E54"/>
    <mergeCell ref="A3:E3"/>
    <mergeCell ref="A1:F1"/>
    <mergeCell ref="B2:C2"/>
    <mergeCell ref="E2:F2"/>
    <mergeCell ref="C4:D4"/>
    <mergeCell ref="C6:D6"/>
    <mergeCell ref="A5:B5"/>
    <mergeCell ref="C5:D5"/>
    <mergeCell ref="C9:D9"/>
    <mergeCell ref="C10:D10"/>
    <mergeCell ref="C11:D11"/>
    <mergeCell ref="C12:D12"/>
    <mergeCell ref="C13:D13"/>
    <mergeCell ref="C7:D7"/>
    <mergeCell ref="C8:D8"/>
    <mergeCell ref="C14:D14"/>
    <mergeCell ref="C22:D22"/>
    <mergeCell ref="C30:D30"/>
    <mergeCell ref="C40:D40"/>
    <mergeCell ref="C27:D27"/>
    <mergeCell ref="C29:D29"/>
    <mergeCell ref="C19:D19"/>
    <mergeCell ref="C20:D20"/>
    <mergeCell ref="C21:D21"/>
    <mergeCell ref="C15:D15"/>
    <mergeCell ref="C16:D16"/>
    <mergeCell ref="C17:D17"/>
    <mergeCell ref="C18:D18"/>
    <mergeCell ref="C23:D23"/>
    <mergeCell ref="C24:D24"/>
    <mergeCell ref="C25:D2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fitToHeight="0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53"/>
  <sheetViews>
    <sheetView tabSelected="1" view="pageBreakPreview" topLeftCell="A14" zoomScale="85" zoomScaleNormal="100" zoomScaleSheetLayoutView="85" workbookViewId="0">
      <selection activeCell="C20" sqref="C20:E20"/>
    </sheetView>
  </sheetViews>
  <sheetFormatPr defaultColWidth="9" defaultRowHeight="13.5"/>
  <cols>
    <col min="1" max="1" width="11.875" style="6" customWidth="1"/>
    <col min="2" max="2" width="14.75" style="6" customWidth="1"/>
    <col min="3" max="3" width="55.625" style="6" customWidth="1"/>
    <col min="4" max="4" width="13.25" style="6" customWidth="1"/>
    <col min="5" max="5" width="18" style="8" customWidth="1"/>
    <col min="6" max="6" width="13.875" style="6" customWidth="1"/>
    <col min="7" max="8" width="9.375" style="6" customWidth="1"/>
    <col min="9" max="16384" width="9" style="6"/>
  </cols>
  <sheetData>
    <row r="1" spans="1:11" s="5" customFormat="1" ht="45" customHeight="1">
      <c r="A1" s="118" t="s">
        <v>94</v>
      </c>
      <c r="B1" s="119"/>
      <c r="C1" s="119"/>
      <c r="D1" s="119"/>
      <c r="E1" s="119"/>
      <c r="F1" s="120"/>
    </row>
    <row r="2" spans="1:11" ht="36" customHeight="1">
      <c r="A2" s="50" t="s">
        <v>0</v>
      </c>
      <c r="B2" s="121" t="s">
        <v>22</v>
      </c>
      <c r="C2" s="122"/>
      <c r="D2" s="50" t="s">
        <v>1</v>
      </c>
      <c r="E2" s="121" t="s">
        <v>23</v>
      </c>
      <c r="F2" s="122"/>
    </row>
    <row r="3" spans="1:11" ht="36" customHeight="1">
      <c r="A3" s="123" t="s">
        <v>2</v>
      </c>
      <c r="B3" s="124"/>
      <c r="C3" s="124"/>
      <c r="D3" s="124"/>
      <c r="E3" s="125"/>
      <c r="F3" s="51"/>
    </row>
    <row r="4" spans="1:11" ht="36" customHeight="1">
      <c r="A4" s="50" t="s">
        <v>3</v>
      </c>
      <c r="B4" s="50" t="s">
        <v>4</v>
      </c>
      <c r="C4" s="113" t="s">
        <v>5</v>
      </c>
      <c r="D4" s="114"/>
      <c r="E4" s="50" t="s">
        <v>6</v>
      </c>
      <c r="F4" s="50" t="s">
        <v>7</v>
      </c>
    </row>
    <row r="5" spans="1:11" ht="36" customHeight="1">
      <c r="A5" s="113" t="s">
        <v>10</v>
      </c>
      <c r="B5" s="114"/>
      <c r="C5" s="121"/>
      <c r="D5" s="122"/>
      <c r="E5" s="52">
        <f>SUM(E6:E17)</f>
        <v>7354303</v>
      </c>
      <c r="F5" s="53"/>
    </row>
    <row r="6" spans="1:11" ht="36" customHeight="1">
      <c r="A6" s="51">
        <v>1</v>
      </c>
      <c r="B6" s="54">
        <v>45840</v>
      </c>
      <c r="C6" s="91" t="s">
        <v>46</v>
      </c>
      <c r="D6" s="126"/>
      <c r="E6" s="55">
        <v>8500</v>
      </c>
      <c r="F6" s="53"/>
      <c r="K6" s="6" t="s">
        <v>24</v>
      </c>
    </row>
    <row r="7" spans="1:11" ht="36" customHeight="1">
      <c r="A7" s="51">
        <v>2</v>
      </c>
      <c r="B7" s="54">
        <v>45841</v>
      </c>
      <c r="C7" s="91" t="s">
        <v>46</v>
      </c>
      <c r="D7" s="126"/>
      <c r="E7" s="55">
        <v>3649800</v>
      </c>
      <c r="F7" s="53"/>
      <c r="I7" s="6" t="s">
        <v>96</v>
      </c>
      <c r="J7" s="6" t="s">
        <v>97</v>
      </c>
      <c r="K7" s="6" t="s">
        <v>24</v>
      </c>
    </row>
    <row r="8" spans="1:11" ht="36" customHeight="1">
      <c r="A8" s="51">
        <v>3</v>
      </c>
      <c r="B8" s="54">
        <v>45842</v>
      </c>
      <c r="C8" s="127" t="s">
        <v>63</v>
      </c>
      <c r="D8" s="128"/>
      <c r="E8" s="55">
        <v>5000</v>
      </c>
      <c r="F8" s="53"/>
      <c r="I8" s="6" t="s">
        <v>95</v>
      </c>
      <c r="J8" s="6" t="s">
        <v>97</v>
      </c>
    </row>
    <row r="9" spans="1:11" ht="36" customHeight="1">
      <c r="A9" s="51">
        <v>4</v>
      </c>
      <c r="B9" s="54">
        <v>45844</v>
      </c>
      <c r="C9" s="127" t="s">
        <v>63</v>
      </c>
      <c r="D9" s="128"/>
      <c r="E9" s="55">
        <v>10000</v>
      </c>
      <c r="F9" s="53"/>
      <c r="I9" s="6" t="s">
        <v>95</v>
      </c>
      <c r="J9" s="6" t="s">
        <v>97</v>
      </c>
    </row>
    <row r="10" spans="1:11" ht="36" customHeight="1">
      <c r="A10" s="51">
        <v>5</v>
      </c>
      <c r="B10" s="54">
        <v>45845</v>
      </c>
      <c r="C10" s="129" t="s">
        <v>98</v>
      </c>
      <c r="D10" s="130"/>
      <c r="E10" s="55">
        <v>500000</v>
      </c>
      <c r="F10" s="53"/>
      <c r="I10" s="6" t="s">
        <v>99</v>
      </c>
    </row>
    <row r="11" spans="1:11" ht="36" customHeight="1">
      <c r="A11" s="51">
        <v>6</v>
      </c>
      <c r="B11" s="54">
        <v>45854</v>
      </c>
      <c r="C11" s="127" t="s">
        <v>76</v>
      </c>
      <c r="D11" s="128"/>
      <c r="E11" s="55">
        <v>13000</v>
      </c>
      <c r="F11" s="53"/>
      <c r="I11" s="6" t="s">
        <v>100</v>
      </c>
    </row>
    <row r="12" spans="1:11" ht="36" customHeight="1">
      <c r="A12" s="51">
        <v>7</v>
      </c>
      <c r="B12" s="54">
        <v>45856</v>
      </c>
      <c r="C12" s="127" t="s">
        <v>63</v>
      </c>
      <c r="D12" s="128"/>
      <c r="E12" s="55">
        <v>4000</v>
      </c>
      <c r="F12" s="53"/>
      <c r="I12" s="6" t="s">
        <v>95</v>
      </c>
    </row>
    <row r="13" spans="1:11" ht="36" customHeight="1">
      <c r="A13" s="51">
        <v>8</v>
      </c>
      <c r="B13" s="54">
        <v>45856</v>
      </c>
      <c r="C13" s="127" t="s">
        <v>65</v>
      </c>
      <c r="D13" s="128"/>
      <c r="E13" s="55">
        <v>6000</v>
      </c>
      <c r="F13" s="53"/>
    </row>
    <row r="14" spans="1:11" ht="36" customHeight="1">
      <c r="A14" s="51">
        <v>9</v>
      </c>
      <c r="B14" s="54">
        <v>45859</v>
      </c>
      <c r="C14" s="127" t="s">
        <v>101</v>
      </c>
      <c r="D14" s="128"/>
      <c r="E14" s="55">
        <v>178553</v>
      </c>
      <c r="F14" s="53"/>
    </row>
    <row r="15" spans="1:11" ht="36" customHeight="1">
      <c r="A15" s="51">
        <v>10</v>
      </c>
      <c r="B15" s="54">
        <v>45860</v>
      </c>
      <c r="C15" s="127" t="s">
        <v>102</v>
      </c>
      <c r="D15" s="128"/>
      <c r="E15" s="55">
        <v>24500</v>
      </c>
      <c r="F15" s="53"/>
    </row>
    <row r="16" spans="1:11" ht="36" customHeight="1">
      <c r="A16" s="51">
        <v>11</v>
      </c>
      <c r="B16" s="54">
        <v>45862</v>
      </c>
      <c r="C16" s="127" t="s">
        <v>103</v>
      </c>
      <c r="D16" s="128"/>
      <c r="E16" s="55">
        <v>2953950</v>
      </c>
      <c r="F16" s="53"/>
      <c r="I16" s="6" t="s">
        <v>104</v>
      </c>
    </row>
    <row r="17" spans="1:6" ht="36" customHeight="1">
      <c r="A17" s="51">
        <v>12</v>
      </c>
      <c r="B17" s="54">
        <v>45869</v>
      </c>
      <c r="C17" s="127" t="s">
        <v>65</v>
      </c>
      <c r="D17" s="128"/>
      <c r="E17" s="56">
        <v>1000</v>
      </c>
      <c r="F17" s="53"/>
    </row>
    <row r="18" spans="1:6" ht="36" customHeight="1">
      <c r="A18" s="110" t="s">
        <v>25</v>
      </c>
      <c r="B18" s="111"/>
      <c r="C18" s="111"/>
      <c r="D18" s="111"/>
      <c r="E18" s="111"/>
      <c r="F18" s="112"/>
    </row>
    <row r="19" spans="1:6" ht="36" customHeight="1">
      <c r="A19" s="113" t="s">
        <v>8</v>
      </c>
      <c r="B19" s="114"/>
      <c r="C19" s="50" t="s">
        <v>9</v>
      </c>
      <c r="D19" s="50" t="s">
        <v>4</v>
      </c>
      <c r="E19" s="50" t="s">
        <v>6</v>
      </c>
      <c r="F19" s="50" t="s">
        <v>7</v>
      </c>
    </row>
    <row r="20" spans="1:6" ht="36" customHeight="1">
      <c r="A20" s="113" t="s">
        <v>10</v>
      </c>
      <c r="B20" s="114"/>
      <c r="C20" s="115">
        <f>C22+C27+C29+C31+C51</f>
        <v>29820035</v>
      </c>
      <c r="D20" s="116"/>
      <c r="E20" s="117"/>
      <c r="F20" s="53"/>
    </row>
    <row r="21" spans="1:6" ht="36" customHeight="1">
      <c r="A21" s="104" t="s">
        <v>26</v>
      </c>
      <c r="B21" s="50">
        <v>1</v>
      </c>
      <c r="C21" s="57" t="s">
        <v>105</v>
      </c>
      <c r="D21" s="58">
        <v>45874</v>
      </c>
      <c r="E21" s="59">
        <v>7497000</v>
      </c>
      <c r="F21" s="53"/>
    </row>
    <row r="22" spans="1:6" ht="36" customHeight="1">
      <c r="A22" s="106"/>
      <c r="B22" s="50" t="s">
        <v>11</v>
      </c>
      <c r="C22" s="107">
        <f>SUM(E21:E21)</f>
        <v>7497000</v>
      </c>
      <c r="D22" s="108"/>
      <c r="E22" s="109"/>
      <c r="F22" s="53"/>
    </row>
    <row r="23" spans="1:6" ht="36" customHeight="1">
      <c r="A23" s="104" t="s">
        <v>27</v>
      </c>
      <c r="B23" s="50">
        <v>1</v>
      </c>
      <c r="C23" s="60" t="s">
        <v>106</v>
      </c>
      <c r="D23" s="54">
        <v>45845</v>
      </c>
      <c r="E23" s="61">
        <v>3350600</v>
      </c>
      <c r="F23" s="62"/>
    </row>
    <row r="24" spans="1:6" ht="36" customHeight="1">
      <c r="A24" s="105"/>
      <c r="B24" s="50">
        <v>2</v>
      </c>
      <c r="C24" s="60" t="s">
        <v>107</v>
      </c>
      <c r="D24" s="54">
        <v>45862</v>
      </c>
      <c r="E24" s="61">
        <v>1453320</v>
      </c>
      <c r="F24" s="62"/>
    </row>
    <row r="25" spans="1:6" ht="36" customHeight="1">
      <c r="A25" s="105"/>
      <c r="B25" s="50">
        <v>3</v>
      </c>
      <c r="C25" s="60" t="s">
        <v>108</v>
      </c>
      <c r="D25" s="54">
        <v>45863</v>
      </c>
      <c r="E25" s="61">
        <v>8521700</v>
      </c>
      <c r="F25" s="62"/>
    </row>
    <row r="26" spans="1:6" ht="36" customHeight="1">
      <c r="A26" s="105"/>
      <c r="B26" s="50">
        <v>4</v>
      </c>
      <c r="C26" s="60" t="s">
        <v>107</v>
      </c>
      <c r="D26" s="54">
        <v>45867</v>
      </c>
      <c r="E26" s="61">
        <v>4840000</v>
      </c>
      <c r="F26" s="62"/>
    </row>
    <row r="27" spans="1:6" ht="36" customHeight="1">
      <c r="A27" s="106"/>
      <c r="B27" s="50" t="s">
        <v>11</v>
      </c>
      <c r="C27" s="107">
        <f>SUM(E23:E26)</f>
        <v>18165620</v>
      </c>
      <c r="D27" s="108"/>
      <c r="E27" s="109"/>
      <c r="F27" s="53"/>
    </row>
    <row r="28" spans="1:6" ht="36" customHeight="1">
      <c r="A28" s="104" t="s">
        <v>12</v>
      </c>
      <c r="B28" s="50"/>
      <c r="C28" s="57"/>
      <c r="D28" s="57"/>
      <c r="E28" s="63"/>
      <c r="F28" s="53"/>
    </row>
    <row r="29" spans="1:6" ht="36" customHeight="1">
      <c r="A29" s="106"/>
      <c r="B29" s="50" t="s">
        <v>11</v>
      </c>
      <c r="C29" s="131">
        <v>0</v>
      </c>
      <c r="D29" s="132"/>
      <c r="E29" s="133"/>
      <c r="F29" s="53"/>
    </row>
    <row r="30" spans="1:6" ht="36" customHeight="1">
      <c r="A30" s="104" t="s">
        <v>28</v>
      </c>
      <c r="B30" s="50"/>
      <c r="C30" s="57"/>
      <c r="D30" s="64"/>
      <c r="E30" s="59"/>
      <c r="F30" s="53"/>
    </row>
    <row r="31" spans="1:6" ht="36" customHeight="1">
      <c r="A31" s="106"/>
      <c r="B31" s="50" t="s">
        <v>11</v>
      </c>
      <c r="C31" s="134">
        <f>SUM(E30:E30)</f>
        <v>0</v>
      </c>
      <c r="D31" s="135"/>
      <c r="E31" s="136"/>
      <c r="F31" s="53"/>
    </row>
    <row r="32" spans="1:6" ht="36" customHeight="1">
      <c r="A32" s="90"/>
      <c r="B32" s="50">
        <v>1</v>
      </c>
      <c r="C32" s="88" t="s">
        <v>176</v>
      </c>
      <c r="D32" s="54">
        <v>45840</v>
      </c>
      <c r="E32" s="89">
        <v>308</v>
      </c>
      <c r="F32" s="53"/>
    </row>
    <row r="33" spans="1:6" ht="36" customHeight="1">
      <c r="A33" s="105" t="s">
        <v>21</v>
      </c>
      <c r="B33" s="50">
        <v>1</v>
      </c>
      <c r="C33" s="66" t="s">
        <v>174</v>
      </c>
      <c r="D33" s="54">
        <v>45841</v>
      </c>
      <c r="E33" s="65">
        <v>45000</v>
      </c>
      <c r="F33" s="53"/>
    </row>
    <row r="34" spans="1:6" ht="36" customHeight="1">
      <c r="A34" s="105"/>
      <c r="B34" s="50">
        <v>2</v>
      </c>
      <c r="C34" s="66" t="s">
        <v>115</v>
      </c>
      <c r="D34" s="54">
        <v>45842</v>
      </c>
      <c r="E34" s="65">
        <v>131040</v>
      </c>
      <c r="F34" s="53"/>
    </row>
    <row r="35" spans="1:6" ht="36" customHeight="1">
      <c r="A35" s="105"/>
      <c r="B35" s="50">
        <v>3</v>
      </c>
      <c r="C35" s="66" t="s">
        <v>175</v>
      </c>
      <c r="D35" s="54">
        <v>45842</v>
      </c>
      <c r="E35" s="65">
        <v>30000</v>
      </c>
      <c r="F35" s="53"/>
    </row>
    <row r="36" spans="1:6" ht="36" customHeight="1">
      <c r="A36" s="105"/>
      <c r="B36" s="50">
        <v>4</v>
      </c>
      <c r="C36" s="66" t="s">
        <v>116</v>
      </c>
      <c r="D36" s="54">
        <v>45847</v>
      </c>
      <c r="E36" s="65">
        <v>7760</v>
      </c>
      <c r="F36" s="53"/>
    </row>
    <row r="37" spans="1:6" ht="36" customHeight="1">
      <c r="A37" s="105"/>
      <c r="B37" s="50">
        <v>5</v>
      </c>
      <c r="C37" s="66" t="s">
        <v>109</v>
      </c>
      <c r="D37" s="54">
        <v>45847</v>
      </c>
      <c r="E37" s="65">
        <v>2762400</v>
      </c>
      <c r="F37" s="53"/>
    </row>
    <row r="38" spans="1:6" ht="36" customHeight="1">
      <c r="A38" s="105"/>
      <c r="B38" s="50">
        <v>6</v>
      </c>
      <c r="C38" s="66" t="s">
        <v>110</v>
      </c>
      <c r="D38" s="54">
        <v>45847</v>
      </c>
      <c r="E38" s="65">
        <v>316800</v>
      </c>
      <c r="F38" s="53"/>
    </row>
    <row r="39" spans="1:6" ht="36" customHeight="1">
      <c r="A39" s="105"/>
      <c r="B39" s="50">
        <v>7</v>
      </c>
      <c r="C39" s="66" t="s">
        <v>111</v>
      </c>
      <c r="D39" s="54">
        <v>45848</v>
      </c>
      <c r="E39" s="65">
        <v>81096</v>
      </c>
      <c r="F39" s="53"/>
    </row>
    <row r="40" spans="1:6" ht="36" customHeight="1">
      <c r="A40" s="105"/>
      <c r="B40" s="50">
        <v>8</v>
      </c>
      <c r="C40" s="66" t="s">
        <v>117</v>
      </c>
      <c r="D40" s="54">
        <v>45853</v>
      </c>
      <c r="E40" s="65">
        <v>260990</v>
      </c>
      <c r="F40" s="53"/>
    </row>
    <row r="41" spans="1:6" ht="36" customHeight="1">
      <c r="A41" s="105"/>
      <c r="B41" s="50">
        <v>9</v>
      </c>
      <c r="C41" s="66" t="s">
        <v>112</v>
      </c>
      <c r="D41" s="54">
        <v>45853</v>
      </c>
      <c r="E41" s="65">
        <v>54050</v>
      </c>
      <c r="F41" s="53"/>
    </row>
    <row r="42" spans="1:6" ht="36" customHeight="1">
      <c r="A42" s="105"/>
      <c r="B42" s="50">
        <v>10</v>
      </c>
      <c r="C42" s="66" t="s">
        <v>113</v>
      </c>
      <c r="D42" s="54">
        <v>45853</v>
      </c>
      <c r="E42" s="65">
        <v>22000</v>
      </c>
      <c r="F42" s="53"/>
    </row>
    <row r="43" spans="1:6" ht="36" customHeight="1">
      <c r="A43" s="105"/>
      <c r="B43" s="50">
        <v>11</v>
      </c>
      <c r="C43" s="66" t="s">
        <v>66</v>
      </c>
      <c r="D43" s="54">
        <v>45854</v>
      </c>
      <c r="E43" s="65">
        <v>116</v>
      </c>
      <c r="F43" s="53"/>
    </row>
    <row r="44" spans="1:6" ht="36" customHeight="1">
      <c r="A44" s="105"/>
      <c r="B44" s="50">
        <v>12</v>
      </c>
      <c r="C44" s="66" t="s">
        <v>66</v>
      </c>
      <c r="D44" s="54">
        <v>45854</v>
      </c>
      <c r="E44" s="65">
        <v>72</v>
      </c>
      <c r="F44" s="53"/>
    </row>
    <row r="45" spans="1:6" ht="36" customHeight="1">
      <c r="A45" s="105"/>
      <c r="B45" s="50">
        <v>13</v>
      </c>
      <c r="C45" s="66" t="s">
        <v>66</v>
      </c>
      <c r="D45" s="54">
        <v>45856</v>
      </c>
      <c r="E45" s="65">
        <v>69</v>
      </c>
      <c r="F45" s="53"/>
    </row>
    <row r="46" spans="1:6" ht="36" customHeight="1">
      <c r="A46" s="105"/>
      <c r="B46" s="50">
        <v>14</v>
      </c>
      <c r="C46" s="66" t="s">
        <v>119</v>
      </c>
      <c r="D46" s="54">
        <v>45859</v>
      </c>
      <c r="E46" s="65">
        <v>22000</v>
      </c>
      <c r="F46" s="53"/>
    </row>
    <row r="47" spans="1:6" ht="36" customHeight="1">
      <c r="A47" s="105"/>
      <c r="B47" s="50">
        <v>15</v>
      </c>
      <c r="C47" s="66" t="s">
        <v>116</v>
      </c>
      <c r="D47" s="54">
        <v>45862</v>
      </c>
      <c r="E47" s="65">
        <v>82800</v>
      </c>
      <c r="F47" s="53"/>
    </row>
    <row r="48" spans="1:6" ht="36" customHeight="1">
      <c r="A48" s="105"/>
      <c r="B48" s="50">
        <v>16</v>
      </c>
      <c r="C48" s="67" t="s">
        <v>118</v>
      </c>
      <c r="D48" s="54">
        <v>45863</v>
      </c>
      <c r="E48" s="65">
        <v>308000</v>
      </c>
      <c r="F48" s="53"/>
    </row>
    <row r="49" spans="1:6" ht="36" customHeight="1">
      <c r="A49" s="105"/>
      <c r="B49" s="50">
        <v>17</v>
      </c>
      <c r="C49" s="66" t="s">
        <v>114</v>
      </c>
      <c r="D49" s="54">
        <v>45863</v>
      </c>
      <c r="E49" s="65">
        <v>32900</v>
      </c>
      <c r="F49" s="53"/>
    </row>
    <row r="50" spans="1:6" ht="36" customHeight="1">
      <c r="A50" s="105"/>
      <c r="B50" s="50">
        <v>18</v>
      </c>
      <c r="C50" s="66" t="s">
        <v>66</v>
      </c>
      <c r="D50" s="54">
        <v>45869</v>
      </c>
      <c r="E50" s="65">
        <v>14</v>
      </c>
      <c r="F50" s="53"/>
    </row>
    <row r="51" spans="1:6" ht="36" customHeight="1">
      <c r="A51" s="106"/>
      <c r="B51" s="50" t="s">
        <v>11</v>
      </c>
      <c r="C51" s="137">
        <f>SUM(E32:E50)</f>
        <v>4157415</v>
      </c>
      <c r="D51" s="138"/>
      <c r="E51" s="139"/>
      <c r="F51" s="53"/>
    </row>
    <row r="52" spans="1:6">
      <c r="E52" s="7"/>
    </row>
    <row r="53" spans="1:6">
      <c r="E53" s="7"/>
    </row>
  </sheetData>
  <mergeCells count="33">
    <mergeCell ref="A28:A29"/>
    <mergeCell ref="C29:E29"/>
    <mergeCell ref="A30:A31"/>
    <mergeCell ref="C31:E31"/>
    <mergeCell ref="A33:A51"/>
    <mergeCell ref="C51:E51"/>
    <mergeCell ref="A5:B5"/>
    <mergeCell ref="C5:D5"/>
    <mergeCell ref="C6:D6"/>
    <mergeCell ref="C17:D17"/>
    <mergeCell ref="C9:D9"/>
    <mergeCell ref="C8:D8"/>
    <mergeCell ref="C10:D10"/>
    <mergeCell ref="C11:D11"/>
    <mergeCell ref="C15:D15"/>
    <mergeCell ref="C14:D14"/>
    <mergeCell ref="C12:D12"/>
    <mergeCell ref="C13:D13"/>
    <mergeCell ref="C16:D16"/>
    <mergeCell ref="C7:D7"/>
    <mergeCell ref="A1:F1"/>
    <mergeCell ref="B2:C2"/>
    <mergeCell ref="E2:F2"/>
    <mergeCell ref="A3:E3"/>
    <mergeCell ref="C4:D4"/>
    <mergeCell ref="A23:A27"/>
    <mergeCell ref="C27:E27"/>
    <mergeCell ref="A18:F18"/>
    <mergeCell ref="A19:B19"/>
    <mergeCell ref="A20:B20"/>
    <mergeCell ref="C20:E20"/>
    <mergeCell ref="A21:A22"/>
    <mergeCell ref="C22:E22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2"/>
  <sheetViews>
    <sheetView view="pageBreakPreview" topLeftCell="A7" zoomScale="85" zoomScaleNormal="100" zoomScaleSheetLayoutView="85" workbookViewId="0">
      <selection activeCell="E10" sqref="E10"/>
    </sheetView>
  </sheetViews>
  <sheetFormatPr defaultRowHeight="16.5"/>
  <cols>
    <col min="1" max="1" width="11.875" customWidth="1"/>
    <col min="2" max="2" width="15" bestFit="1" customWidth="1"/>
    <col min="3" max="3" width="49.25" customWidth="1"/>
    <col min="4" max="4" width="14.75" customWidth="1"/>
    <col min="5" max="5" width="15.125" customWidth="1"/>
    <col min="6" max="6" width="11.75" customWidth="1"/>
    <col min="7" max="16384" width="9" style="15"/>
  </cols>
  <sheetData>
    <row r="1" spans="1:6" ht="45" customHeight="1">
      <c r="A1" s="141" t="s">
        <v>92</v>
      </c>
      <c r="B1" s="141"/>
      <c r="C1" s="141"/>
      <c r="D1" s="141"/>
      <c r="E1" s="141"/>
      <c r="F1" s="141"/>
    </row>
    <row r="2" spans="1:6" ht="36" customHeight="1">
      <c r="A2" s="17" t="s">
        <v>0</v>
      </c>
      <c r="B2" s="142" t="s">
        <v>31</v>
      </c>
      <c r="C2" s="142"/>
      <c r="D2" s="17" t="s">
        <v>1</v>
      </c>
      <c r="E2" s="142" t="s">
        <v>47</v>
      </c>
      <c r="F2" s="142"/>
    </row>
    <row r="3" spans="1:6" ht="36" customHeight="1">
      <c r="A3" s="143" t="s">
        <v>2</v>
      </c>
      <c r="B3" s="143"/>
      <c r="C3" s="143"/>
      <c r="D3" s="143"/>
      <c r="E3" s="143"/>
      <c r="F3" s="45"/>
    </row>
    <row r="4" spans="1:6" ht="36" customHeight="1">
      <c r="A4" s="17" t="s">
        <v>3</v>
      </c>
      <c r="B4" s="17" t="s">
        <v>4</v>
      </c>
      <c r="C4" s="140" t="s">
        <v>5</v>
      </c>
      <c r="D4" s="140"/>
      <c r="E4" s="17" t="s">
        <v>6</v>
      </c>
      <c r="F4" s="17" t="s">
        <v>7</v>
      </c>
    </row>
    <row r="5" spans="1:6" ht="36" customHeight="1">
      <c r="A5" s="140" t="s">
        <v>10</v>
      </c>
      <c r="B5" s="140"/>
      <c r="C5" s="144"/>
      <c r="D5" s="145"/>
      <c r="E5" s="46">
        <f>SUM(E6:E6)</f>
        <v>11246400</v>
      </c>
      <c r="F5" s="20"/>
    </row>
    <row r="6" spans="1:6" ht="36" customHeight="1">
      <c r="A6" s="20">
        <v>1</v>
      </c>
      <c r="B6" s="35">
        <v>45853</v>
      </c>
      <c r="C6" s="146" t="s">
        <v>93</v>
      </c>
      <c r="D6" s="147"/>
      <c r="E6" s="47">
        <v>11246400</v>
      </c>
      <c r="F6" s="20"/>
    </row>
    <row r="7" spans="1:6" ht="36" customHeight="1">
      <c r="A7" s="143" t="s">
        <v>18</v>
      </c>
      <c r="B7" s="143"/>
      <c r="C7" s="143"/>
      <c r="D7" s="143"/>
      <c r="E7" s="143"/>
      <c r="F7" s="143"/>
    </row>
    <row r="8" spans="1:6" ht="36" customHeight="1">
      <c r="A8" s="140" t="s">
        <v>8</v>
      </c>
      <c r="B8" s="140"/>
      <c r="C8" s="17" t="s">
        <v>32</v>
      </c>
      <c r="D8" s="17" t="s">
        <v>4</v>
      </c>
      <c r="E8" s="17" t="s">
        <v>6</v>
      </c>
      <c r="F8" s="17" t="s">
        <v>7</v>
      </c>
    </row>
    <row r="9" spans="1:6" ht="36" customHeight="1">
      <c r="A9" s="140" t="s">
        <v>10</v>
      </c>
      <c r="B9" s="140"/>
      <c r="C9" s="148">
        <f>C12+C14+C22</f>
        <v>8273640</v>
      </c>
      <c r="D9" s="142"/>
      <c r="E9" s="142"/>
      <c r="F9" s="20"/>
    </row>
    <row r="10" spans="1:6" ht="36" customHeight="1">
      <c r="A10" s="150" t="s">
        <v>13</v>
      </c>
      <c r="B10" s="17">
        <v>1</v>
      </c>
      <c r="C10" s="18" t="s">
        <v>90</v>
      </c>
      <c r="D10" s="35">
        <v>45874</v>
      </c>
      <c r="E10" s="48">
        <v>2400000</v>
      </c>
      <c r="F10" s="20"/>
    </row>
    <row r="11" spans="1:6" ht="36" customHeight="1">
      <c r="A11" s="150"/>
      <c r="B11" s="17">
        <v>2</v>
      </c>
      <c r="C11" s="18" t="s">
        <v>91</v>
      </c>
      <c r="D11" s="35">
        <v>45874</v>
      </c>
      <c r="E11" s="48">
        <v>4200000</v>
      </c>
      <c r="F11" s="20"/>
    </row>
    <row r="12" spans="1:6" ht="36" customHeight="1">
      <c r="A12" s="151"/>
      <c r="B12" s="17" t="s">
        <v>11</v>
      </c>
      <c r="C12" s="149">
        <f>SUM(E10:E11)</f>
        <v>6600000</v>
      </c>
      <c r="D12" s="149"/>
      <c r="E12" s="149"/>
      <c r="F12" s="20"/>
    </row>
    <row r="13" spans="1:6" ht="36" customHeight="1">
      <c r="A13" s="140" t="s">
        <v>14</v>
      </c>
      <c r="B13" s="17"/>
      <c r="C13" s="45"/>
      <c r="D13" s="35"/>
      <c r="E13" s="49"/>
      <c r="F13" s="20"/>
    </row>
    <row r="14" spans="1:6" ht="36" customHeight="1">
      <c r="A14" s="140"/>
      <c r="B14" s="17" t="s">
        <v>11</v>
      </c>
      <c r="C14" s="149">
        <f>E13</f>
        <v>0</v>
      </c>
      <c r="D14" s="149"/>
      <c r="E14" s="149"/>
      <c r="F14" s="20"/>
    </row>
    <row r="15" spans="1:6" ht="36" customHeight="1">
      <c r="A15" s="140" t="s">
        <v>12</v>
      </c>
      <c r="B15" s="17"/>
      <c r="C15" s="20"/>
      <c r="D15" s="20"/>
      <c r="E15" s="20"/>
      <c r="F15" s="20"/>
    </row>
    <row r="16" spans="1:6" ht="36" customHeight="1">
      <c r="A16" s="140"/>
      <c r="B16" s="17" t="s">
        <v>11</v>
      </c>
      <c r="C16" s="149">
        <f>E15</f>
        <v>0</v>
      </c>
      <c r="D16" s="149"/>
      <c r="E16" s="149"/>
      <c r="F16" s="20"/>
    </row>
    <row r="17" spans="1:6" ht="36" customHeight="1">
      <c r="A17" s="140" t="s">
        <v>28</v>
      </c>
      <c r="B17" s="17"/>
      <c r="C17" s="20"/>
      <c r="D17" s="20"/>
      <c r="E17" s="20"/>
      <c r="F17" s="20"/>
    </row>
    <row r="18" spans="1:6" ht="36" customHeight="1">
      <c r="A18" s="140"/>
      <c r="B18" s="17" t="s">
        <v>11</v>
      </c>
      <c r="C18" s="149">
        <f>E17</f>
        <v>0</v>
      </c>
      <c r="D18" s="149"/>
      <c r="E18" s="149"/>
      <c r="F18" s="20"/>
    </row>
    <row r="19" spans="1:6" ht="36" customHeight="1">
      <c r="A19" s="152" t="s">
        <v>21</v>
      </c>
      <c r="B19" s="17">
        <v>1</v>
      </c>
      <c r="C19" s="26" t="s">
        <v>81</v>
      </c>
      <c r="D19" s="40">
        <v>45841</v>
      </c>
      <c r="E19" s="38">
        <v>554400</v>
      </c>
      <c r="F19" s="20"/>
    </row>
    <row r="20" spans="1:6" ht="36" customHeight="1">
      <c r="A20" s="150"/>
      <c r="B20" s="17">
        <v>2</v>
      </c>
      <c r="C20" s="26" t="s">
        <v>89</v>
      </c>
      <c r="D20" s="40">
        <v>45842</v>
      </c>
      <c r="E20" s="38">
        <v>96840</v>
      </c>
      <c r="F20" s="20"/>
    </row>
    <row r="21" spans="1:6" ht="36" customHeight="1">
      <c r="A21" s="150"/>
      <c r="B21" s="17">
        <v>3</v>
      </c>
      <c r="C21" s="26" t="s">
        <v>88</v>
      </c>
      <c r="D21" s="40">
        <v>45862</v>
      </c>
      <c r="E21" s="38">
        <v>1022400</v>
      </c>
      <c r="F21" s="20"/>
    </row>
    <row r="22" spans="1:6" ht="36" customHeight="1">
      <c r="A22" s="151"/>
      <c r="B22" s="17" t="s">
        <v>11</v>
      </c>
      <c r="C22" s="149">
        <f>SUM(E19:E21)</f>
        <v>1673640</v>
      </c>
      <c r="D22" s="149"/>
      <c r="E22" s="149"/>
      <c r="F22" s="20"/>
    </row>
  </sheetData>
  <mergeCells count="22">
    <mergeCell ref="A17:A18"/>
    <mergeCell ref="C18:E18"/>
    <mergeCell ref="C22:E22"/>
    <mergeCell ref="A10:A12"/>
    <mergeCell ref="C12:E12"/>
    <mergeCell ref="A13:A14"/>
    <mergeCell ref="C14:E14"/>
    <mergeCell ref="A15:A16"/>
    <mergeCell ref="C16:E16"/>
    <mergeCell ref="A19:A22"/>
    <mergeCell ref="C6:D6"/>
    <mergeCell ref="A7:F7"/>
    <mergeCell ref="A8:B8"/>
    <mergeCell ref="A9:B9"/>
    <mergeCell ref="C9:E9"/>
    <mergeCell ref="A5:B5"/>
    <mergeCell ref="A1:F1"/>
    <mergeCell ref="B2:C2"/>
    <mergeCell ref="E2:F2"/>
    <mergeCell ref="A3:E3"/>
    <mergeCell ref="C4:D4"/>
    <mergeCell ref="C5:D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G26"/>
  <sheetViews>
    <sheetView view="pageBreakPreview" topLeftCell="A10" zoomScale="70" zoomScaleNormal="85" zoomScaleSheetLayoutView="70" workbookViewId="0">
      <selection activeCell="A7" sqref="A7:F7"/>
    </sheetView>
  </sheetViews>
  <sheetFormatPr defaultColWidth="9" defaultRowHeight="16.5"/>
  <cols>
    <col min="1" max="1" width="11.875" style="41" customWidth="1"/>
    <col min="2" max="2" width="14.75" style="41" customWidth="1"/>
    <col min="3" max="3" width="55.625" style="41" customWidth="1"/>
    <col min="4" max="4" width="13.25" style="41" customWidth="1"/>
    <col min="5" max="5" width="18" style="44" customWidth="1"/>
    <col min="6" max="6" width="13.875" style="41" customWidth="1"/>
    <col min="7" max="7" width="0" style="10" hidden="1" customWidth="1"/>
    <col min="8" max="16384" width="9" style="10"/>
  </cols>
  <sheetData>
    <row r="1" spans="1:7" s="9" customFormat="1" ht="45" customHeight="1">
      <c r="A1" s="156" t="s">
        <v>82</v>
      </c>
      <c r="B1" s="157"/>
      <c r="C1" s="157"/>
      <c r="D1" s="157"/>
      <c r="E1" s="157"/>
      <c r="F1" s="158"/>
    </row>
    <row r="2" spans="1:7" ht="36" customHeight="1">
      <c r="A2" s="17" t="s">
        <v>0</v>
      </c>
      <c r="B2" s="159" t="s">
        <v>35</v>
      </c>
      <c r="C2" s="160"/>
      <c r="D2" s="17" t="s">
        <v>1</v>
      </c>
      <c r="E2" s="159" t="s">
        <v>47</v>
      </c>
      <c r="F2" s="160"/>
    </row>
    <row r="3" spans="1:7" ht="36" customHeight="1">
      <c r="A3" s="161" t="s">
        <v>2</v>
      </c>
      <c r="B3" s="162"/>
      <c r="C3" s="162"/>
      <c r="D3" s="162"/>
      <c r="E3" s="163"/>
      <c r="F3" s="18"/>
    </row>
    <row r="4" spans="1:7" ht="36" customHeight="1">
      <c r="A4" s="17" t="s">
        <v>3</v>
      </c>
      <c r="B4" s="17" t="s">
        <v>4</v>
      </c>
      <c r="C4" s="164" t="s">
        <v>29</v>
      </c>
      <c r="D4" s="165"/>
      <c r="E4" s="17" t="s">
        <v>40</v>
      </c>
      <c r="F4" s="17" t="s">
        <v>7</v>
      </c>
    </row>
    <row r="5" spans="1:7" ht="36" customHeight="1">
      <c r="A5" s="140" t="s">
        <v>41</v>
      </c>
      <c r="B5" s="140"/>
      <c r="C5" s="154"/>
      <c r="D5" s="155"/>
      <c r="E5" s="34">
        <f>SUM(E6:E6)</f>
        <v>0</v>
      </c>
      <c r="F5" s="20"/>
    </row>
    <row r="6" spans="1:7" s="11" customFormat="1" ht="36" customHeight="1">
      <c r="A6" s="18">
        <v>1</v>
      </c>
      <c r="B6" s="35"/>
      <c r="C6" s="153"/>
      <c r="D6" s="153"/>
      <c r="E6" s="36"/>
      <c r="F6" s="36"/>
    </row>
    <row r="7" spans="1:7" ht="36" customHeight="1">
      <c r="A7" s="161" t="s">
        <v>42</v>
      </c>
      <c r="B7" s="162"/>
      <c r="C7" s="162"/>
      <c r="D7" s="162"/>
      <c r="E7" s="162"/>
      <c r="F7" s="163"/>
      <c r="G7" s="12" t="s">
        <v>39</v>
      </c>
    </row>
    <row r="8" spans="1:7" ht="36" customHeight="1">
      <c r="A8" s="164" t="s">
        <v>8</v>
      </c>
      <c r="B8" s="165"/>
      <c r="C8" s="17" t="s">
        <v>9</v>
      </c>
      <c r="D8" s="17" t="s">
        <v>4</v>
      </c>
      <c r="E8" s="17" t="s">
        <v>6</v>
      </c>
      <c r="F8" s="17" t="s">
        <v>7</v>
      </c>
      <c r="G8" s="13" t="s">
        <v>39</v>
      </c>
    </row>
    <row r="9" spans="1:7" ht="36" customHeight="1">
      <c r="A9" s="164" t="s">
        <v>10</v>
      </c>
      <c r="B9" s="165"/>
      <c r="C9" s="144">
        <f>C12+C14+C16+C18+C22</f>
        <v>21675915</v>
      </c>
      <c r="D9" s="166"/>
      <c r="E9" s="145"/>
      <c r="F9" s="20"/>
      <c r="G9" s="12" t="s">
        <v>39</v>
      </c>
    </row>
    <row r="10" spans="1:7" ht="36" customHeight="1">
      <c r="A10" s="152" t="s">
        <v>13</v>
      </c>
      <c r="B10" s="17">
        <v>1</v>
      </c>
      <c r="C10" s="20" t="s">
        <v>83</v>
      </c>
      <c r="D10" s="35">
        <v>45874</v>
      </c>
      <c r="E10" s="37">
        <v>11000000</v>
      </c>
      <c r="F10" s="20"/>
      <c r="G10" s="13" t="s">
        <v>39</v>
      </c>
    </row>
    <row r="11" spans="1:7" ht="36" customHeight="1">
      <c r="A11" s="150"/>
      <c r="B11" s="17">
        <v>2</v>
      </c>
      <c r="C11" s="20" t="s">
        <v>84</v>
      </c>
      <c r="D11" s="35">
        <v>45874</v>
      </c>
      <c r="E11" s="37">
        <v>9553125</v>
      </c>
      <c r="F11" s="20"/>
      <c r="G11" s="13"/>
    </row>
    <row r="12" spans="1:7" ht="36" customHeight="1">
      <c r="A12" s="151"/>
      <c r="B12" s="17" t="s">
        <v>11</v>
      </c>
      <c r="C12" s="167">
        <f>SUM(E10:E11)</f>
        <v>20553125</v>
      </c>
      <c r="D12" s="168"/>
      <c r="E12" s="169"/>
      <c r="F12" s="20"/>
      <c r="G12" s="12" t="s">
        <v>39</v>
      </c>
    </row>
    <row r="13" spans="1:7" ht="36" customHeight="1">
      <c r="A13" s="152" t="s">
        <v>43</v>
      </c>
      <c r="B13" s="17">
        <v>1</v>
      </c>
      <c r="C13" s="26"/>
      <c r="D13" s="27"/>
      <c r="E13" s="28"/>
      <c r="F13" s="20"/>
      <c r="G13" s="13" t="s">
        <v>39</v>
      </c>
    </row>
    <row r="14" spans="1:7" ht="36" customHeight="1">
      <c r="A14" s="151"/>
      <c r="B14" s="17" t="s">
        <v>11</v>
      </c>
      <c r="C14" s="173">
        <f>SUM(E13:E13)</f>
        <v>0</v>
      </c>
      <c r="D14" s="174"/>
      <c r="E14" s="175"/>
      <c r="F14" s="20"/>
      <c r="G14" s="12" t="s">
        <v>39</v>
      </c>
    </row>
    <row r="15" spans="1:7" ht="36" customHeight="1">
      <c r="A15" s="152" t="s">
        <v>12</v>
      </c>
      <c r="B15" s="17">
        <v>1</v>
      </c>
      <c r="C15" s="26"/>
      <c r="D15" s="26"/>
      <c r="E15" s="29"/>
      <c r="F15" s="20"/>
      <c r="G15" s="13" t="s">
        <v>39</v>
      </c>
    </row>
    <row r="16" spans="1:7" ht="36" customHeight="1">
      <c r="A16" s="151"/>
      <c r="B16" s="17" t="s">
        <v>11</v>
      </c>
      <c r="C16" s="176">
        <v>0</v>
      </c>
      <c r="D16" s="177"/>
      <c r="E16" s="178"/>
      <c r="F16" s="20"/>
      <c r="G16" s="12" t="s">
        <v>39</v>
      </c>
    </row>
    <row r="17" spans="1:7" ht="36" customHeight="1">
      <c r="A17" s="152" t="s">
        <v>28</v>
      </c>
      <c r="B17" s="17">
        <v>1</v>
      </c>
      <c r="C17" s="26"/>
      <c r="D17" s="27"/>
      <c r="E17" s="28"/>
      <c r="F17" s="20"/>
      <c r="G17" s="13" t="s">
        <v>39</v>
      </c>
    </row>
    <row r="18" spans="1:7" ht="36" customHeight="1">
      <c r="A18" s="151"/>
      <c r="B18" s="17" t="s">
        <v>11</v>
      </c>
      <c r="C18" s="173">
        <f>SUM(E17:E17)</f>
        <v>0</v>
      </c>
      <c r="D18" s="174"/>
      <c r="E18" s="175"/>
      <c r="F18" s="20"/>
      <c r="G18" s="12" t="s">
        <v>39</v>
      </c>
    </row>
    <row r="19" spans="1:7" ht="36" customHeight="1">
      <c r="A19" s="152" t="s">
        <v>44</v>
      </c>
      <c r="B19" s="17">
        <v>1</v>
      </c>
      <c r="C19" s="38" t="s">
        <v>85</v>
      </c>
      <c r="D19" s="35">
        <v>45842</v>
      </c>
      <c r="E19" s="39">
        <v>277390</v>
      </c>
      <c r="F19" s="20"/>
      <c r="G19" s="13" t="s">
        <v>39</v>
      </c>
    </row>
    <row r="20" spans="1:7" ht="36" customHeight="1">
      <c r="A20" s="150"/>
      <c r="B20" s="17">
        <v>2</v>
      </c>
      <c r="C20" s="26" t="s">
        <v>86</v>
      </c>
      <c r="D20" s="40">
        <v>45855</v>
      </c>
      <c r="E20" s="39">
        <v>685400</v>
      </c>
      <c r="F20" s="20"/>
      <c r="G20" s="14"/>
    </row>
    <row r="21" spans="1:7" ht="36" customHeight="1">
      <c r="A21" s="150"/>
      <c r="B21" s="17">
        <v>3</v>
      </c>
      <c r="C21" s="26" t="s">
        <v>87</v>
      </c>
      <c r="D21" s="35">
        <v>45862</v>
      </c>
      <c r="E21" s="36">
        <v>160000</v>
      </c>
      <c r="F21" s="20"/>
      <c r="G21" s="14"/>
    </row>
    <row r="22" spans="1:7" ht="36" customHeight="1">
      <c r="A22" s="151"/>
      <c r="B22" s="17" t="s">
        <v>11</v>
      </c>
      <c r="C22" s="170">
        <f>SUM(E19:E21)</f>
        <v>1122790</v>
      </c>
      <c r="D22" s="171"/>
      <c r="E22" s="172"/>
      <c r="F22" s="20"/>
    </row>
    <row r="23" spans="1:7">
      <c r="E23" s="42"/>
    </row>
    <row r="24" spans="1:7">
      <c r="E24" s="42"/>
    </row>
    <row r="26" spans="1:7">
      <c r="C26" s="43"/>
    </row>
  </sheetData>
  <mergeCells count="22">
    <mergeCell ref="A19:A22"/>
    <mergeCell ref="C22:E22"/>
    <mergeCell ref="A13:A14"/>
    <mergeCell ref="C14:E14"/>
    <mergeCell ref="A15:A16"/>
    <mergeCell ref="C16:E16"/>
    <mergeCell ref="A17:A18"/>
    <mergeCell ref="C18:E18"/>
    <mergeCell ref="A7:F7"/>
    <mergeCell ref="A8:B8"/>
    <mergeCell ref="A9:B9"/>
    <mergeCell ref="C9:E9"/>
    <mergeCell ref="A10:A12"/>
    <mergeCell ref="C12:E12"/>
    <mergeCell ref="C6:D6"/>
    <mergeCell ref="A5:B5"/>
    <mergeCell ref="C5:D5"/>
    <mergeCell ref="A1:F1"/>
    <mergeCell ref="B2:C2"/>
    <mergeCell ref="E2:F2"/>
    <mergeCell ref="A3:E3"/>
    <mergeCell ref="C4:D4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28"/>
  <sheetViews>
    <sheetView view="pageBreakPreview" topLeftCell="A13" zoomScale="85" zoomScaleNormal="100" zoomScaleSheetLayoutView="85" workbookViewId="0">
      <selection activeCell="C22" sqref="C22:E22"/>
    </sheetView>
  </sheetViews>
  <sheetFormatPr defaultRowHeight="16.5"/>
  <cols>
    <col min="1" max="1" width="11.875" style="2" customWidth="1"/>
    <col min="2" max="2" width="14.75" style="2" customWidth="1"/>
    <col min="3" max="3" width="56.375" style="2" customWidth="1"/>
    <col min="4" max="4" width="13.25" style="2" customWidth="1"/>
    <col min="5" max="5" width="18" style="4" customWidth="1"/>
    <col min="6" max="6" width="13.875" style="2" customWidth="1"/>
    <col min="7" max="16384" width="9" style="1"/>
  </cols>
  <sheetData>
    <row r="1" spans="1:6" customFormat="1" ht="45" customHeight="1">
      <c r="A1" s="179" t="s">
        <v>163</v>
      </c>
      <c r="B1" s="180"/>
      <c r="C1" s="180"/>
      <c r="D1" s="180"/>
      <c r="E1" s="180"/>
      <c r="F1" s="181"/>
    </row>
    <row r="2" spans="1:6" ht="36" customHeight="1">
      <c r="A2" s="71" t="s">
        <v>0</v>
      </c>
      <c r="B2" s="182" t="s">
        <v>33</v>
      </c>
      <c r="C2" s="182"/>
      <c r="D2" s="71" t="s">
        <v>1</v>
      </c>
      <c r="E2" s="182" t="s">
        <v>45</v>
      </c>
      <c r="F2" s="182"/>
    </row>
    <row r="3" spans="1:6" ht="36" customHeight="1">
      <c r="A3" s="183" t="s">
        <v>2</v>
      </c>
      <c r="B3" s="184"/>
      <c r="C3" s="184"/>
      <c r="D3" s="184"/>
      <c r="E3" s="185"/>
      <c r="F3" s="73"/>
    </row>
    <row r="4" spans="1:6" ht="36" customHeight="1">
      <c r="A4" s="71" t="s">
        <v>3</v>
      </c>
      <c r="B4" s="71" t="s">
        <v>4</v>
      </c>
      <c r="C4" s="97" t="s">
        <v>67</v>
      </c>
      <c r="D4" s="98"/>
      <c r="E4" s="71" t="s">
        <v>68</v>
      </c>
      <c r="F4" s="71" t="s">
        <v>7</v>
      </c>
    </row>
    <row r="5" spans="1:6" ht="36" customHeight="1">
      <c r="A5" s="97" t="s">
        <v>16</v>
      </c>
      <c r="B5" s="98"/>
      <c r="C5" s="121"/>
      <c r="D5" s="122"/>
      <c r="E5" s="84">
        <f>SUM(E6:E6)</f>
        <v>0</v>
      </c>
      <c r="F5" s="72"/>
    </row>
    <row r="6" spans="1:6" ht="36" customHeight="1">
      <c r="A6" s="72">
        <v>1</v>
      </c>
      <c r="B6" s="72"/>
      <c r="C6" s="91"/>
      <c r="D6" s="92"/>
      <c r="E6" s="84"/>
      <c r="F6" s="72"/>
    </row>
    <row r="7" spans="1:6" ht="36" customHeight="1">
      <c r="A7" s="183" t="s">
        <v>18</v>
      </c>
      <c r="B7" s="184"/>
      <c r="C7" s="184"/>
      <c r="D7" s="184"/>
      <c r="E7" s="184"/>
      <c r="F7" s="185"/>
    </row>
    <row r="8" spans="1:6" ht="36" customHeight="1">
      <c r="A8" s="97" t="s">
        <v>8</v>
      </c>
      <c r="B8" s="98"/>
      <c r="C8" s="71" t="s">
        <v>9</v>
      </c>
      <c r="D8" s="71" t="s">
        <v>4</v>
      </c>
      <c r="E8" s="71" t="s">
        <v>6</v>
      </c>
      <c r="F8" s="71" t="s">
        <v>7</v>
      </c>
    </row>
    <row r="9" spans="1:6" ht="36" customHeight="1">
      <c r="A9" s="97" t="s">
        <v>10</v>
      </c>
      <c r="B9" s="98"/>
      <c r="C9" s="195">
        <f>C12+C14+C16+C18+C22</f>
        <v>8076810</v>
      </c>
      <c r="D9" s="196"/>
      <c r="E9" s="197"/>
      <c r="F9" s="72"/>
    </row>
    <row r="10" spans="1:6" ht="36" customHeight="1">
      <c r="A10" s="186" t="s">
        <v>13</v>
      </c>
      <c r="B10" s="71">
        <v>1</v>
      </c>
      <c r="C10" s="78" t="s">
        <v>164</v>
      </c>
      <c r="D10" s="79">
        <v>45874</v>
      </c>
      <c r="E10" s="80">
        <v>4750000</v>
      </c>
      <c r="F10" s="72"/>
    </row>
    <row r="11" spans="1:6" ht="36" customHeight="1">
      <c r="A11" s="187"/>
      <c r="B11" s="71">
        <v>2</v>
      </c>
      <c r="C11" s="78" t="s">
        <v>165</v>
      </c>
      <c r="D11" s="79">
        <v>45874</v>
      </c>
      <c r="E11" s="80">
        <v>2752000</v>
      </c>
      <c r="F11" s="72"/>
    </row>
    <row r="12" spans="1:6" ht="36" customHeight="1">
      <c r="A12" s="188"/>
      <c r="B12" s="71" t="s">
        <v>11</v>
      </c>
      <c r="C12" s="192">
        <f>SUM(E10:E11)</f>
        <v>7502000</v>
      </c>
      <c r="D12" s="193"/>
      <c r="E12" s="194"/>
      <c r="F12" s="72"/>
    </row>
    <row r="13" spans="1:6" ht="36" customHeight="1">
      <c r="A13" s="186" t="s">
        <v>69</v>
      </c>
      <c r="B13" s="71">
        <v>1</v>
      </c>
      <c r="C13" s="81"/>
      <c r="D13" s="83"/>
      <c r="E13" s="82"/>
      <c r="F13" s="72"/>
    </row>
    <row r="14" spans="1:6" ht="36" customHeight="1">
      <c r="A14" s="188"/>
      <c r="B14" s="71" t="s">
        <v>11</v>
      </c>
      <c r="C14" s="192">
        <f>SUM(E12:E13)</f>
        <v>0</v>
      </c>
      <c r="D14" s="193"/>
      <c r="E14" s="194"/>
      <c r="F14" s="72"/>
    </row>
    <row r="15" spans="1:6" ht="36" customHeight="1">
      <c r="A15" s="186" t="s">
        <v>12</v>
      </c>
      <c r="B15" s="71">
        <v>1</v>
      </c>
      <c r="C15" s="81"/>
      <c r="D15" s="81"/>
      <c r="E15" s="85"/>
      <c r="F15" s="72"/>
    </row>
    <row r="16" spans="1:6" ht="36" customHeight="1">
      <c r="A16" s="188"/>
      <c r="B16" s="71" t="s">
        <v>11</v>
      </c>
      <c r="C16" s="192">
        <f>SUM(E14:E15)</f>
        <v>0</v>
      </c>
      <c r="D16" s="193"/>
      <c r="E16" s="194"/>
      <c r="F16" s="72"/>
    </row>
    <row r="17" spans="1:6" ht="36" customHeight="1">
      <c r="A17" s="186" t="s">
        <v>28</v>
      </c>
      <c r="B17" s="71">
        <v>1</v>
      </c>
      <c r="C17" s="81"/>
      <c r="D17" s="83"/>
      <c r="E17" s="82"/>
      <c r="F17" s="72"/>
    </row>
    <row r="18" spans="1:6" ht="36" customHeight="1">
      <c r="A18" s="188"/>
      <c r="B18" s="71" t="s">
        <v>11</v>
      </c>
      <c r="C18" s="192">
        <f>SUM(E17:E17)</f>
        <v>0</v>
      </c>
      <c r="D18" s="193"/>
      <c r="E18" s="194"/>
      <c r="F18" s="72"/>
    </row>
    <row r="19" spans="1:6" ht="36" customHeight="1">
      <c r="A19" s="186" t="s">
        <v>70</v>
      </c>
      <c r="B19" s="71">
        <v>1</v>
      </c>
      <c r="C19" s="81" t="s">
        <v>166</v>
      </c>
      <c r="D19" s="79">
        <v>45842</v>
      </c>
      <c r="E19" s="82">
        <v>106810</v>
      </c>
      <c r="F19" s="72"/>
    </row>
    <row r="20" spans="1:6" ht="36" customHeight="1">
      <c r="A20" s="187"/>
      <c r="B20" s="71">
        <v>2</v>
      </c>
      <c r="C20" s="81" t="s">
        <v>167</v>
      </c>
      <c r="D20" s="83">
        <v>45852</v>
      </c>
      <c r="E20" s="82">
        <v>170000</v>
      </c>
      <c r="F20" s="72"/>
    </row>
    <row r="21" spans="1:6" ht="36" customHeight="1">
      <c r="A21" s="187"/>
      <c r="B21" s="71">
        <v>3</v>
      </c>
      <c r="C21" s="86" t="s">
        <v>168</v>
      </c>
      <c r="D21" s="83">
        <v>45855</v>
      </c>
      <c r="E21" s="82">
        <v>298000</v>
      </c>
      <c r="F21" s="72"/>
    </row>
    <row r="22" spans="1:6" ht="36" customHeight="1">
      <c r="A22" s="188"/>
      <c r="B22" s="71" t="s">
        <v>11</v>
      </c>
      <c r="C22" s="189">
        <f>SUM(E19:E21)</f>
        <v>574810</v>
      </c>
      <c r="D22" s="190"/>
      <c r="E22" s="191"/>
      <c r="F22" s="72"/>
    </row>
    <row r="23" spans="1:6" ht="36" customHeight="1">
      <c r="E23" s="3"/>
    </row>
    <row r="24" spans="1:6" ht="36" customHeight="1">
      <c r="E24" s="3"/>
    </row>
    <row r="25" spans="1:6" ht="36" customHeight="1"/>
    <row r="26" spans="1:6" ht="36" customHeight="1"/>
    <row r="27" spans="1:6" ht="36" customHeight="1"/>
    <row r="28" spans="1:6" ht="36" customHeight="1"/>
  </sheetData>
  <mergeCells count="22">
    <mergeCell ref="C6:D6"/>
    <mergeCell ref="A19:A22"/>
    <mergeCell ref="C22:E22"/>
    <mergeCell ref="A13:A14"/>
    <mergeCell ref="C14:E14"/>
    <mergeCell ref="A15:A16"/>
    <mergeCell ref="C16:E16"/>
    <mergeCell ref="A17:A18"/>
    <mergeCell ref="C18:E18"/>
    <mergeCell ref="A7:F7"/>
    <mergeCell ref="A8:B8"/>
    <mergeCell ref="A9:B9"/>
    <mergeCell ref="C9:E9"/>
    <mergeCell ref="A10:A12"/>
    <mergeCell ref="C12:E12"/>
    <mergeCell ref="A5:B5"/>
    <mergeCell ref="A1:F1"/>
    <mergeCell ref="B2:C2"/>
    <mergeCell ref="E2:F2"/>
    <mergeCell ref="A3:E3"/>
    <mergeCell ref="C4:D4"/>
    <mergeCell ref="C5:D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24"/>
  <sheetViews>
    <sheetView view="pageBreakPreview" topLeftCell="A10" zoomScale="85" zoomScaleNormal="100" zoomScaleSheetLayoutView="85" workbookViewId="0">
      <selection activeCell="C22" sqref="C22:E22"/>
    </sheetView>
  </sheetViews>
  <sheetFormatPr defaultRowHeight="16.5"/>
  <cols>
    <col min="1" max="1" width="11.875" style="2" customWidth="1"/>
    <col min="2" max="2" width="14.75" style="2" customWidth="1"/>
    <col min="3" max="3" width="55.625" style="2" customWidth="1"/>
    <col min="4" max="4" width="13.25" style="2" customWidth="1"/>
    <col min="5" max="5" width="18" style="4" customWidth="1"/>
    <col min="6" max="6" width="13.875" style="2" customWidth="1"/>
    <col min="7" max="16384" width="9" style="1"/>
  </cols>
  <sheetData>
    <row r="1" spans="1:6" customFormat="1" ht="45" customHeight="1">
      <c r="A1" s="179" t="s">
        <v>169</v>
      </c>
      <c r="B1" s="180"/>
      <c r="C1" s="180"/>
      <c r="D1" s="180"/>
      <c r="E1" s="180"/>
      <c r="F1" s="181"/>
    </row>
    <row r="2" spans="1:6" ht="36" customHeight="1">
      <c r="A2" s="71" t="s">
        <v>38</v>
      </c>
      <c r="B2" s="182" t="s">
        <v>30</v>
      </c>
      <c r="C2" s="182"/>
      <c r="D2" s="71" t="s">
        <v>1</v>
      </c>
      <c r="E2" s="182" t="s">
        <v>45</v>
      </c>
      <c r="F2" s="182"/>
    </row>
    <row r="3" spans="1:6" ht="36" customHeight="1">
      <c r="A3" s="183" t="s">
        <v>2</v>
      </c>
      <c r="B3" s="184"/>
      <c r="C3" s="184"/>
      <c r="D3" s="184"/>
      <c r="E3" s="185"/>
      <c r="F3" s="73"/>
    </row>
    <row r="4" spans="1:6" ht="36" customHeight="1">
      <c r="A4" s="71" t="s">
        <v>3</v>
      </c>
      <c r="B4" s="71" t="s">
        <v>4</v>
      </c>
      <c r="C4" s="97" t="s">
        <v>29</v>
      </c>
      <c r="D4" s="98"/>
      <c r="E4" s="71" t="s">
        <v>20</v>
      </c>
      <c r="F4" s="71" t="s">
        <v>7</v>
      </c>
    </row>
    <row r="5" spans="1:6" ht="36" customHeight="1">
      <c r="A5" s="97" t="s">
        <v>16</v>
      </c>
      <c r="B5" s="98"/>
      <c r="C5" s="91"/>
      <c r="D5" s="92"/>
      <c r="E5" s="84">
        <f>SUM(E6:E6)</f>
        <v>0</v>
      </c>
      <c r="F5" s="72"/>
    </row>
    <row r="6" spans="1:6" ht="36" customHeight="1">
      <c r="A6" s="72">
        <v>1</v>
      </c>
      <c r="B6" s="87"/>
      <c r="C6" s="91"/>
      <c r="D6" s="92"/>
      <c r="E6" s="84"/>
      <c r="F6" s="72"/>
    </row>
    <row r="7" spans="1:6" ht="36" customHeight="1">
      <c r="A7" s="183" t="s">
        <v>18</v>
      </c>
      <c r="B7" s="184"/>
      <c r="C7" s="184"/>
      <c r="D7" s="184"/>
      <c r="E7" s="184"/>
      <c r="F7" s="185"/>
    </row>
    <row r="8" spans="1:6" ht="36" customHeight="1">
      <c r="A8" s="97" t="s">
        <v>8</v>
      </c>
      <c r="B8" s="98"/>
      <c r="C8" s="71" t="s">
        <v>9</v>
      </c>
      <c r="D8" s="71" t="s">
        <v>4</v>
      </c>
      <c r="E8" s="71" t="s">
        <v>6</v>
      </c>
      <c r="F8" s="71" t="s">
        <v>7</v>
      </c>
    </row>
    <row r="9" spans="1:6" ht="36" customHeight="1">
      <c r="A9" s="97" t="s">
        <v>10</v>
      </c>
      <c r="B9" s="98"/>
      <c r="C9" s="195">
        <f>C12+C14+C16+C18+C22</f>
        <v>9442580</v>
      </c>
      <c r="D9" s="196"/>
      <c r="E9" s="197"/>
      <c r="F9" s="72"/>
    </row>
    <row r="10" spans="1:6" ht="36" customHeight="1">
      <c r="A10" s="186" t="s">
        <v>13</v>
      </c>
      <c r="B10" s="71">
        <v>1</v>
      </c>
      <c r="C10" s="78" t="s">
        <v>171</v>
      </c>
      <c r="D10" s="79">
        <v>45874</v>
      </c>
      <c r="E10" s="80">
        <v>5250000</v>
      </c>
      <c r="F10" s="72"/>
    </row>
    <row r="11" spans="1:6" ht="36" customHeight="1">
      <c r="A11" s="187"/>
      <c r="B11" s="71">
        <v>2</v>
      </c>
      <c r="C11" s="78" t="s">
        <v>172</v>
      </c>
      <c r="D11" s="79">
        <v>45874</v>
      </c>
      <c r="E11" s="80">
        <v>3575000</v>
      </c>
      <c r="F11" s="72"/>
    </row>
    <row r="12" spans="1:6" ht="36" customHeight="1">
      <c r="A12" s="188"/>
      <c r="B12" s="71" t="s">
        <v>11</v>
      </c>
      <c r="C12" s="192">
        <f>SUM(E10:E11)</f>
        <v>8825000</v>
      </c>
      <c r="D12" s="193"/>
      <c r="E12" s="194"/>
      <c r="F12" s="72"/>
    </row>
    <row r="13" spans="1:6" ht="36" customHeight="1">
      <c r="A13" s="186" t="s">
        <v>14</v>
      </c>
      <c r="B13" s="71">
        <v>1</v>
      </c>
      <c r="C13" s="81"/>
      <c r="D13" s="83"/>
      <c r="E13" s="82"/>
      <c r="F13" s="72"/>
    </row>
    <row r="14" spans="1:6" ht="36" customHeight="1">
      <c r="A14" s="188"/>
      <c r="B14" s="71" t="s">
        <v>11</v>
      </c>
      <c r="C14" s="201">
        <f>SUM(E13:E13)</f>
        <v>0</v>
      </c>
      <c r="D14" s="202"/>
      <c r="E14" s="203"/>
      <c r="F14" s="72"/>
    </row>
    <row r="15" spans="1:6" ht="36" customHeight="1">
      <c r="A15" s="186" t="s">
        <v>12</v>
      </c>
      <c r="B15" s="71">
        <v>1</v>
      </c>
      <c r="C15" s="81"/>
      <c r="D15" s="81"/>
      <c r="E15" s="85"/>
      <c r="F15" s="72"/>
    </row>
    <row r="16" spans="1:6" ht="36" customHeight="1">
      <c r="A16" s="188"/>
      <c r="B16" s="71" t="s">
        <v>11</v>
      </c>
      <c r="C16" s="198">
        <v>0</v>
      </c>
      <c r="D16" s="199"/>
      <c r="E16" s="200"/>
      <c r="F16" s="72"/>
    </row>
    <row r="17" spans="1:6" ht="36" customHeight="1">
      <c r="A17" s="186" t="s">
        <v>28</v>
      </c>
      <c r="B17" s="71">
        <v>1</v>
      </c>
      <c r="C17" s="81"/>
      <c r="D17" s="83"/>
      <c r="E17" s="82"/>
      <c r="F17" s="72"/>
    </row>
    <row r="18" spans="1:6" ht="36" customHeight="1">
      <c r="A18" s="188"/>
      <c r="B18" s="71" t="s">
        <v>11</v>
      </c>
      <c r="C18" s="201">
        <f>SUM(E17:E17)</f>
        <v>0</v>
      </c>
      <c r="D18" s="202"/>
      <c r="E18" s="203"/>
      <c r="F18" s="72"/>
    </row>
    <row r="19" spans="1:6" ht="36" customHeight="1">
      <c r="A19" s="186" t="s">
        <v>71</v>
      </c>
      <c r="B19" s="71">
        <v>1</v>
      </c>
      <c r="C19" s="81" t="s">
        <v>170</v>
      </c>
      <c r="D19" s="79">
        <v>45842</v>
      </c>
      <c r="E19" s="82">
        <v>129780</v>
      </c>
      <c r="F19" s="72"/>
    </row>
    <row r="20" spans="1:6" ht="36" customHeight="1">
      <c r="A20" s="187"/>
      <c r="B20" s="71">
        <v>2</v>
      </c>
      <c r="C20" s="86" t="s">
        <v>168</v>
      </c>
      <c r="D20" s="79">
        <v>45855</v>
      </c>
      <c r="E20" s="82">
        <v>327800</v>
      </c>
      <c r="F20" s="72"/>
    </row>
    <row r="21" spans="1:6" ht="36" customHeight="1">
      <c r="A21" s="187"/>
      <c r="B21" s="71">
        <v>3</v>
      </c>
      <c r="C21" s="86" t="s">
        <v>173</v>
      </c>
      <c r="D21" s="79">
        <v>45862</v>
      </c>
      <c r="E21" s="82">
        <v>160000</v>
      </c>
      <c r="F21" s="72"/>
    </row>
    <row r="22" spans="1:6" ht="36" customHeight="1">
      <c r="A22" s="188"/>
      <c r="B22" s="71" t="s">
        <v>11</v>
      </c>
      <c r="C22" s="189">
        <f>SUM(E19:E21)</f>
        <v>617580</v>
      </c>
      <c r="D22" s="190"/>
      <c r="E22" s="191"/>
      <c r="F22" s="72"/>
    </row>
    <row r="23" spans="1:6" ht="36" customHeight="1">
      <c r="E23" s="3"/>
    </row>
    <row r="24" spans="1:6" ht="36" customHeight="1">
      <c r="E24" s="3"/>
    </row>
  </sheetData>
  <mergeCells count="22">
    <mergeCell ref="A19:A22"/>
    <mergeCell ref="C22:E22"/>
    <mergeCell ref="C16:E16"/>
    <mergeCell ref="A5:B5"/>
    <mergeCell ref="C5:D5"/>
    <mergeCell ref="C6:D6"/>
    <mergeCell ref="C12:E12"/>
    <mergeCell ref="A10:A12"/>
    <mergeCell ref="A17:A18"/>
    <mergeCell ref="C18:E18"/>
    <mergeCell ref="C14:E14"/>
    <mergeCell ref="A7:F7"/>
    <mergeCell ref="A8:B8"/>
    <mergeCell ref="A9:B9"/>
    <mergeCell ref="C9:E9"/>
    <mergeCell ref="A15:A16"/>
    <mergeCell ref="A13:A14"/>
    <mergeCell ref="A3:E3"/>
    <mergeCell ref="A1:F1"/>
    <mergeCell ref="C4:D4"/>
    <mergeCell ref="B2:C2"/>
    <mergeCell ref="E2:F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F23"/>
  <sheetViews>
    <sheetView view="pageBreakPreview" zoomScale="70" zoomScaleNormal="100" zoomScaleSheetLayoutView="70" workbookViewId="0">
      <selection activeCell="C12" sqref="C12:E12"/>
    </sheetView>
  </sheetViews>
  <sheetFormatPr defaultRowHeight="16.5"/>
  <cols>
    <col min="1" max="1" width="11.875" style="1" customWidth="1"/>
    <col min="2" max="2" width="14.75" style="1" customWidth="1"/>
    <col min="3" max="3" width="59.875" style="1" customWidth="1"/>
    <col min="4" max="4" width="13.25" style="1" customWidth="1"/>
    <col min="5" max="5" width="18" style="33" customWidth="1"/>
    <col min="6" max="6" width="13.875" style="1" customWidth="1"/>
    <col min="7" max="16384" width="9" style="1"/>
  </cols>
  <sheetData>
    <row r="1" spans="1:6" customFormat="1" ht="45" customHeight="1">
      <c r="A1" s="156" t="s">
        <v>77</v>
      </c>
      <c r="B1" s="157"/>
      <c r="C1" s="157"/>
      <c r="D1" s="157"/>
      <c r="E1" s="157"/>
      <c r="F1" s="158"/>
    </row>
    <row r="2" spans="1:6" ht="36" customHeight="1">
      <c r="A2" s="17" t="s">
        <v>38</v>
      </c>
      <c r="B2" s="204" t="s">
        <v>36</v>
      </c>
      <c r="C2" s="204"/>
      <c r="D2" s="17" t="s">
        <v>1</v>
      </c>
      <c r="E2" s="204" t="s">
        <v>34</v>
      </c>
      <c r="F2" s="204"/>
    </row>
    <row r="3" spans="1:6" ht="36" customHeight="1">
      <c r="A3" s="161" t="s">
        <v>2</v>
      </c>
      <c r="B3" s="162"/>
      <c r="C3" s="162"/>
      <c r="D3" s="162"/>
      <c r="E3" s="163"/>
      <c r="F3" s="18"/>
    </row>
    <row r="4" spans="1:6" ht="36" customHeight="1">
      <c r="A4" s="17" t="s">
        <v>3</v>
      </c>
      <c r="B4" s="17" t="s">
        <v>4</v>
      </c>
      <c r="C4" s="164" t="s">
        <v>29</v>
      </c>
      <c r="D4" s="165"/>
      <c r="E4" s="17" t="s">
        <v>20</v>
      </c>
      <c r="F4" s="17" t="s">
        <v>7</v>
      </c>
    </row>
    <row r="5" spans="1:6" ht="36" customHeight="1">
      <c r="A5" s="164" t="s">
        <v>16</v>
      </c>
      <c r="B5" s="165"/>
      <c r="C5" s="205"/>
      <c r="D5" s="206"/>
      <c r="E5" s="19">
        <f>SUM(E6:E6)</f>
        <v>0</v>
      </c>
      <c r="F5" s="20"/>
    </row>
    <row r="6" spans="1:6" ht="36" customHeight="1">
      <c r="A6" s="18">
        <v>1</v>
      </c>
      <c r="B6" s="21"/>
      <c r="C6" s="207"/>
      <c r="D6" s="208"/>
      <c r="E6" s="22"/>
      <c r="F6" s="20"/>
    </row>
    <row r="7" spans="1:6" ht="36" customHeight="1">
      <c r="A7" s="161" t="s">
        <v>18</v>
      </c>
      <c r="B7" s="162"/>
      <c r="C7" s="162"/>
      <c r="D7" s="162"/>
      <c r="E7" s="162"/>
      <c r="F7" s="163"/>
    </row>
    <row r="8" spans="1:6" ht="36" customHeight="1">
      <c r="A8" s="164" t="s">
        <v>8</v>
      </c>
      <c r="B8" s="165"/>
      <c r="C8" s="17" t="s">
        <v>9</v>
      </c>
      <c r="D8" s="17" t="s">
        <v>4</v>
      </c>
      <c r="E8" s="17" t="s">
        <v>6</v>
      </c>
      <c r="F8" s="17" t="s">
        <v>7</v>
      </c>
    </row>
    <row r="9" spans="1:6" ht="36" customHeight="1">
      <c r="A9" s="164" t="s">
        <v>10</v>
      </c>
      <c r="B9" s="165"/>
      <c r="C9" s="144">
        <f>C12+C14+C16+C18+C21</f>
        <v>12456000</v>
      </c>
      <c r="D9" s="166"/>
      <c r="E9" s="145"/>
      <c r="F9" s="20"/>
    </row>
    <row r="10" spans="1:6" ht="36" customHeight="1">
      <c r="A10" s="23"/>
      <c r="B10" s="17">
        <v>1</v>
      </c>
      <c r="C10" s="24" t="s">
        <v>78</v>
      </c>
      <c r="D10" s="21">
        <v>45874</v>
      </c>
      <c r="E10" s="25">
        <v>6250000</v>
      </c>
      <c r="F10" s="20"/>
    </row>
    <row r="11" spans="1:6" ht="36" customHeight="1">
      <c r="A11" s="152" t="s">
        <v>13</v>
      </c>
      <c r="B11" s="17">
        <v>2</v>
      </c>
      <c r="C11" s="24" t="s">
        <v>79</v>
      </c>
      <c r="D11" s="21">
        <v>45874</v>
      </c>
      <c r="E11" s="25">
        <v>5468750</v>
      </c>
      <c r="F11" s="20"/>
    </row>
    <row r="12" spans="1:6" ht="36" customHeight="1">
      <c r="A12" s="151"/>
      <c r="B12" s="17" t="s">
        <v>11</v>
      </c>
      <c r="C12" s="167">
        <f>SUM(E10:E11)</f>
        <v>11718750</v>
      </c>
      <c r="D12" s="168"/>
      <c r="E12" s="169"/>
      <c r="F12" s="20"/>
    </row>
    <row r="13" spans="1:6" ht="36" customHeight="1">
      <c r="A13" s="152" t="s">
        <v>14</v>
      </c>
      <c r="B13" s="17">
        <v>1</v>
      </c>
      <c r="C13" s="26"/>
      <c r="D13" s="27"/>
      <c r="E13" s="28"/>
      <c r="F13" s="20"/>
    </row>
    <row r="14" spans="1:6" ht="36" customHeight="1">
      <c r="A14" s="151"/>
      <c r="B14" s="17" t="s">
        <v>11</v>
      </c>
      <c r="C14" s="173">
        <f>SUM(E13:E13)</f>
        <v>0</v>
      </c>
      <c r="D14" s="174"/>
      <c r="E14" s="175"/>
      <c r="F14" s="20"/>
    </row>
    <row r="15" spans="1:6" ht="36" customHeight="1">
      <c r="A15" s="152" t="s">
        <v>12</v>
      </c>
      <c r="B15" s="17">
        <v>1</v>
      </c>
      <c r="C15" s="26"/>
      <c r="D15" s="26"/>
      <c r="E15" s="29"/>
      <c r="F15" s="20"/>
    </row>
    <row r="16" spans="1:6" ht="36" customHeight="1">
      <c r="A16" s="151"/>
      <c r="B16" s="17" t="s">
        <v>11</v>
      </c>
      <c r="C16" s="176">
        <v>0</v>
      </c>
      <c r="D16" s="177"/>
      <c r="E16" s="178"/>
      <c r="F16" s="20"/>
    </row>
    <row r="17" spans="1:6" ht="36" customHeight="1">
      <c r="A17" s="152" t="s">
        <v>28</v>
      </c>
      <c r="B17" s="17">
        <v>1</v>
      </c>
      <c r="C17" s="26"/>
      <c r="D17" s="27"/>
      <c r="E17" s="28"/>
      <c r="F17" s="20"/>
    </row>
    <row r="18" spans="1:6" ht="36" customHeight="1">
      <c r="A18" s="151"/>
      <c r="B18" s="17" t="s">
        <v>11</v>
      </c>
      <c r="C18" s="173">
        <f>SUM(E17:E17)</f>
        <v>0</v>
      </c>
      <c r="D18" s="174"/>
      <c r="E18" s="175"/>
      <c r="F18" s="20"/>
    </row>
    <row r="19" spans="1:6" ht="36" customHeight="1">
      <c r="A19" s="30"/>
      <c r="B19" s="17">
        <v>1</v>
      </c>
      <c r="C19" s="20" t="s">
        <v>81</v>
      </c>
      <c r="D19" s="21">
        <v>45841</v>
      </c>
      <c r="E19" s="31">
        <v>577500</v>
      </c>
      <c r="F19" s="20"/>
    </row>
    <row r="20" spans="1:6" ht="36" customHeight="1">
      <c r="A20" s="152" t="s">
        <v>21</v>
      </c>
      <c r="B20" s="17">
        <v>2</v>
      </c>
      <c r="C20" s="20" t="s">
        <v>80</v>
      </c>
      <c r="D20" s="21">
        <v>45842</v>
      </c>
      <c r="E20" s="31">
        <v>159750</v>
      </c>
      <c r="F20" s="20"/>
    </row>
    <row r="21" spans="1:6" ht="36" customHeight="1">
      <c r="A21" s="151"/>
      <c r="B21" s="17" t="s">
        <v>11</v>
      </c>
      <c r="C21" s="170">
        <f>SUM(E19:E20)</f>
        <v>737250</v>
      </c>
      <c r="D21" s="171"/>
      <c r="E21" s="172"/>
      <c r="F21" s="20"/>
    </row>
    <row r="22" spans="1:6">
      <c r="E22" s="32"/>
    </row>
    <row r="23" spans="1:6">
      <c r="E23" s="32"/>
    </row>
  </sheetData>
  <mergeCells count="22">
    <mergeCell ref="C21:E21"/>
    <mergeCell ref="A13:A14"/>
    <mergeCell ref="C14:E14"/>
    <mergeCell ref="A15:A16"/>
    <mergeCell ref="C16:E16"/>
    <mergeCell ref="A17:A18"/>
    <mergeCell ref="C18:E18"/>
    <mergeCell ref="A20:A21"/>
    <mergeCell ref="C12:E12"/>
    <mergeCell ref="A5:B5"/>
    <mergeCell ref="A1:F1"/>
    <mergeCell ref="B2:C2"/>
    <mergeCell ref="E2:F2"/>
    <mergeCell ref="A3:E3"/>
    <mergeCell ref="C4:D4"/>
    <mergeCell ref="C5:D5"/>
    <mergeCell ref="A7:F7"/>
    <mergeCell ref="A8:B8"/>
    <mergeCell ref="A9:B9"/>
    <mergeCell ref="C9:E9"/>
    <mergeCell ref="A11:A12"/>
    <mergeCell ref="C6:D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1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6</vt:i4>
      </vt:variant>
    </vt:vector>
  </HeadingPairs>
  <TitlesOfParts>
    <vt:vector size="13" baseType="lpstr">
      <vt:lpstr>행주농가</vt:lpstr>
      <vt:lpstr>할머니와 재봉틀</vt:lpstr>
      <vt:lpstr>병원도우미</vt:lpstr>
      <vt:lpstr>학교급식도우미</vt:lpstr>
      <vt:lpstr>배움터지킴이</vt:lpstr>
      <vt:lpstr>학교환경관리지원</vt:lpstr>
      <vt:lpstr>공립유치원도우미</vt:lpstr>
      <vt:lpstr>공립유치원도우미!Print_Area</vt:lpstr>
      <vt:lpstr>배움터지킴이!Print_Area</vt:lpstr>
      <vt:lpstr>학교급식도우미!Print_Area</vt:lpstr>
      <vt:lpstr>학교환경관리지원!Print_Area</vt:lpstr>
      <vt:lpstr>'할머니와 재봉틀'!Print_Area</vt:lpstr>
      <vt:lpstr>행주농가!Print_Area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2025-08-07T02:02:32Z</cp:lastPrinted>
  <dcterms:created xsi:type="dcterms:W3CDTF">2013-04-19T01:27:08Z</dcterms:created>
  <dcterms:modified xsi:type="dcterms:W3CDTF">2025-08-07T03:00:46Z</dcterms:modified>
</cp:coreProperties>
</file>