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5년\4. 총무회계\14. 2025년 시장형 월별 사업추진현황 정보공개\1. 통합\"/>
    </mc:Choice>
  </mc:AlternateContent>
  <xr:revisionPtr revIDLastSave="0" documentId="13_ncr:1_{860B871C-9CDB-4E50-8320-ED384E91D337}" xr6:coauthVersionLast="47" xr6:coauthVersionMax="47" xr10:uidLastSave="{00000000-0000-0000-0000-000000000000}"/>
  <bookViews>
    <workbookView xWindow="14070" yWindow="0" windowWidth="14775" windowHeight="15585" activeTab="1" xr2:uid="{00000000-000D-0000-FFFF-FFFF00000000}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공립유치원도우미!$A$1:$F$20</definedName>
    <definedName name="_xlnm.Print_Area" localSheetId="4">배움터지킴이!$A$1:$F$20</definedName>
    <definedName name="_xlnm.Print_Area" localSheetId="3">학교급식도우미!$A$1:$F$21</definedName>
    <definedName name="_xlnm.Print_Area" localSheetId="5">학교환경관리지원!$A$1:$F$20</definedName>
    <definedName name="_xlnm.Print_Area" localSheetId="1">'할머니와 재봉틀'!$A$1:$F$31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2" l="1"/>
  <c r="C20" i="3"/>
  <c r="C18" i="3"/>
  <c r="C14" i="3"/>
  <c r="C12" i="3"/>
  <c r="E5" i="3"/>
  <c r="C20" i="5"/>
  <c r="C12" i="5"/>
  <c r="C9" i="5" s="1"/>
  <c r="E5" i="5"/>
  <c r="C9" i="3" l="1"/>
  <c r="C20" i="7"/>
  <c r="C51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E5" i="1"/>
  <c r="C83" i="1"/>
  <c r="C21" i="6"/>
  <c r="C12" i="6"/>
  <c r="E5" i="6" l="1"/>
  <c r="C21" i="4"/>
  <c r="C6" i="1" l="1"/>
  <c r="E5" i="7"/>
  <c r="C12" i="4"/>
  <c r="C19" i="2" l="1"/>
  <c r="C12" i="7"/>
  <c r="C18" i="6" l="1"/>
  <c r="C14" i="6"/>
  <c r="C9" i="6" l="1"/>
  <c r="C17" i="2" l="1"/>
  <c r="C18" i="4" l="1"/>
  <c r="C16" i="4"/>
  <c r="C14" i="4" l="1"/>
  <c r="C9" i="4" s="1"/>
  <c r="C18" i="7" l="1"/>
  <c r="C14" i="7"/>
  <c r="C23" i="2"/>
  <c r="E5" i="2"/>
  <c r="C9" i="7" l="1"/>
  <c r="C15" i="2"/>
  <c r="C47" i="1"/>
  <c r="C53" i="1"/>
  <c r="C44" i="1"/>
  <c r="C41" i="1" l="1"/>
</calcChain>
</file>

<file path=xl/sharedStrings.xml><?xml version="1.0" encoding="utf-8"?>
<sst xmlns="http://schemas.openxmlformats.org/spreadsheetml/2006/main" count="329" uniqueCount="150">
  <si>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</si>
  <si>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</si>
  <si>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</si>
  <si>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</si>
  <si>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</si>
  <si>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</si>
  <si>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</si>
  <si>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</si>
  <si>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</si>
  <si>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</si>
  <si>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</si>
  <si>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</si>
  <si>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</si>
  <si>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</si>
  <si>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</si>
  <si>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</si>
  <si>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</si>
  <si>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</si>
  <si>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</si>
  <si>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</si>
  <si>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</si>
  <si>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</si>
  <si>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</si>
  <si>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</si>
  <si>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</si>
  <si>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</si>
  <si>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</si>
  <si>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</si>
  <si>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</si>
  <si>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</si>
  <si>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</si>
  <si>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</si>
  <si>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</si>
  <si>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</si>
  <si>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</si>
  <si>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</si>
  <si>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</si>
  <si>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</si>
  <si>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장비구입비</t>
    <phoneticPr fontId="1" type="noConversion"/>
  </si>
  <si>
    <t>사업단명</t>
    <phoneticPr fontId="1" type="noConversion"/>
  </si>
  <si>
    <t>행주농가사업 수익금 입금</t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</si>
  <si>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</si>
  <si>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</si>
  <si>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</si>
  <si>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</si>
  <si>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</si>
  <si>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</si>
  <si>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</si>
  <si>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할머니와재봉틀 수익금(고양시니어클럽) 입금</t>
    <phoneticPr fontId="5" type="noConversion"/>
  </si>
  <si>
    <t>최민정</t>
    <phoneticPr fontId="1" type="noConversion"/>
  </si>
  <si>
    <t>장단콩웰빙마루로컬푸드</t>
  </si>
  <si>
    <t>카드수익금 입급(개인고객)</t>
  </si>
  <si>
    <t xml:space="preserve">행주농가 카드수수료 지급 </t>
  </si>
  <si>
    <t>학교환경관리지원 수익금 입금</t>
    <phoneticPr fontId="1" type="noConversion"/>
  </si>
  <si>
    <t>지도농협 로컬푸드 무원지점</t>
  </si>
  <si>
    <t>지도농협 로컬푸드 화정지점</t>
  </si>
  <si>
    <t>지도농협 로컬푸드 화수점</t>
  </si>
  <si>
    <t>송포농협 로컬푸드</t>
  </si>
  <si>
    <t>조리농협 로컬푸드</t>
  </si>
  <si>
    <t>신도농협 효자점</t>
  </si>
  <si>
    <t>벽제농협 로컬푸드</t>
  </si>
  <si>
    <t>풍산점(1호점)</t>
  </si>
  <si>
    <t>원당(성사)</t>
  </si>
  <si>
    <t>일산농협본점(2호점)</t>
  </si>
  <si>
    <t>장항점(3호점APC)</t>
  </si>
  <si>
    <t>킨텍스역점(4호점)</t>
  </si>
  <si>
    <t>자유점</t>
  </si>
  <si>
    <t>고양축산농협</t>
  </si>
  <si>
    <t>대화 하나로</t>
  </si>
  <si>
    <t>금촌로컬</t>
  </si>
  <si>
    <t>행주농가 원자료(깨) 구입비 지급</t>
    <phoneticPr fontId="1" type="noConversion"/>
  </si>
  <si>
    <t>행주농가사업단 생상품 발송 배송비 지급</t>
  </si>
  <si>
    <t>할머니와재봉틀 수익금(개인고객) 입금</t>
    <phoneticPr fontId="5" type="noConversion"/>
  </si>
  <si>
    <t>쿠팡페이주식회사  위탁수수료 환급액</t>
    <phoneticPr fontId="5" type="noConversion"/>
  </si>
  <si>
    <t>마켓경기 4월15일정산액</t>
    <phoneticPr fontId="5" type="noConversion"/>
  </si>
  <si>
    <t>현금수익금 입급(개인고객)</t>
    <phoneticPr fontId="5" type="noConversion"/>
  </si>
  <si>
    <t>카드수익금 입급(개인고객)</t>
    <phoneticPr fontId="5" type="noConversion"/>
  </si>
  <si>
    <t>쿠팡페이 주식회사</t>
    <phoneticPr fontId="5" type="noConversion"/>
  </si>
  <si>
    <t>원당역점</t>
  </si>
  <si>
    <t>행주농가 유급휴일수당(근로자의날)지급</t>
    <phoneticPr fontId="1" type="noConversion"/>
  </si>
  <si>
    <t>2025-05-20</t>
  </si>
  <si>
    <t>2025-05-23</t>
  </si>
  <si>
    <t>행주농가 에어 콤프레샤 구입</t>
    <phoneticPr fontId="1" type="noConversion"/>
  </si>
  <si>
    <t>행주농가 에어 콤프레샤 보관 샌드위치 판넬 제작비 지급</t>
  </si>
  <si>
    <t>행주농가 에어 콤프레샤 전원 케이블 교체비 지급</t>
    <phoneticPr fontId="1" type="noConversion"/>
  </si>
  <si>
    <t>행주농가 에어 콤프레샤 배관 교체비 지급</t>
    <phoneticPr fontId="1" type="noConversion"/>
  </si>
  <si>
    <t>행주농가 운영물품(포장용 한지) 구입비 지급</t>
    <phoneticPr fontId="1" type="noConversion"/>
  </si>
  <si>
    <t>4월 행주농가 사업단 참여자 사회보험 정산보험료 납부</t>
  </si>
  <si>
    <t>공동체사업단 참여자 간담회 식사비 지급</t>
  </si>
  <si>
    <t>행주농가 당근마켓 광고대행비 지급</t>
  </si>
  <si>
    <t>행주농가 5월고지 자판기 이용료 지급</t>
  </si>
  <si>
    <t>2024년도 노인일자리및사회활동지원사업 외부회계감사비 지급</t>
  </si>
  <si>
    <t>행주농가 사업장 25년 5월 고지 전기요금 납부</t>
  </si>
  <si>
    <t>행주농가 하나로 3~4월 escm 사용료 지급</t>
  </si>
  <si>
    <t>행주농가사업장 소방점검에 따른 교채 용품 구입비 지급</t>
  </si>
  <si>
    <t>행주농가 운영물품(샤워호스) 구입비 지급</t>
  </si>
  <si>
    <t>행주농가 2025 고양국제꽃박람회 홍보부스 현수막 제작비 지급</t>
  </si>
  <si>
    <t>행주농가 5월고지 카드단말기 이용료 지급</t>
  </si>
  <si>
    <t>행주농가 5월고지 이동식 단말기 이용료 지급</t>
  </si>
  <si>
    <t>행주농가 5월고지 인터넷전화 요금 납부</t>
  </si>
  <si>
    <t>사업장 5월 무인경비 이용료 납부</t>
  </si>
  <si>
    <t>행주농가 5월고지 공기청정기 이용료 지급</t>
  </si>
  <si>
    <t>행주농가 운영물품(핸드타올)구입비 지급</t>
  </si>
  <si>
    <t>행주농가 운영물품(건전지) 구입비 지급</t>
  </si>
  <si>
    <t xml:space="preserve">행주농가 로컬푸드 타행이체수수료 지급 </t>
  </si>
  <si>
    <t>행주농가 운영물품(위생장갑) 구입비 지급</t>
  </si>
  <si>
    <t>행주농가 사업단 5월 사업추진현황 정보공개 (5월 31일 기준)</t>
    <phoneticPr fontId="1" type="noConversion"/>
  </si>
  <si>
    <t>공립유치원도우미 사업단 5월 사업추진현황 정보공개 (5월 31일 기준)</t>
    <phoneticPr fontId="1" type="noConversion"/>
  </si>
  <si>
    <t>4월 공립유치원도우미 사회보험료 납부</t>
    <phoneticPr fontId="1" type="noConversion"/>
  </si>
  <si>
    <t>공립유치원도우미 사업단 참여자 5월 보조금 인건비 지급</t>
    <phoneticPr fontId="1" type="noConversion"/>
  </si>
  <si>
    <t>공립유치원도우미 사업단 참여자 5월 수익금 인건비 지급</t>
    <phoneticPr fontId="1" type="noConversion"/>
  </si>
  <si>
    <t>할머니와재봉틀 5월 사업추진현황 정보공개 (5월 31일 기준)</t>
    <phoneticPr fontId="5" type="noConversion"/>
  </si>
  <si>
    <t>우의</t>
    <phoneticPr fontId="1" type="noConversion"/>
  </si>
  <si>
    <t>할머니와재봉틀 수익금(대가들이사는마을) 입금</t>
    <phoneticPr fontId="5" type="noConversion"/>
  </si>
  <si>
    <t>4월 정산액</t>
    <phoneticPr fontId="1" type="noConversion"/>
  </si>
  <si>
    <t>수선 7,000*3개</t>
    <phoneticPr fontId="1" type="noConversion"/>
  </si>
  <si>
    <t>수선 5,000*3개</t>
    <phoneticPr fontId="1" type="noConversion"/>
  </si>
  <si>
    <t>하계조끼 15,400*634개</t>
    <phoneticPr fontId="1" type="noConversion"/>
  </si>
  <si>
    <t>할머니와재봉틀 카드수익금(수원시니어클럽) 입금</t>
    <phoneticPr fontId="5" type="noConversion"/>
  </si>
  <si>
    <t>할머니와재봉틀 카드수익금(자판기판매) 입금</t>
    <phoneticPr fontId="5" type="noConversion"/>
  </si>
  <si>
    <t>할머니와 재봉틀 참여자 5월 수익금 인건비 지급</t>
    <phoneticPr fontId="5" type="noConversion"/>
  </si>
  <si>
    <t>할머니와재봉틀 사업단 조끼원단 구입 및 인쇄비 지급</t>
    <phoneticPr fontId="1" type="noConversion"/>
  </si>
  <si>
    <t>할머니와재봉틀 5월고지 카드단말기 이용료 지급</t>
  </si>
  <si>
    <t>할머니와재봉틀 사업장(장소이전) 상하수도 미납요금 납부</t>
  </si>
  <si>
    <t xml:space="preserve">할머니와재봉틀 카드수수료 지급 </t>
  </si>
  <si>
    <t>4월 할머니와재봉틀 사회보험료 납부</t>
    <phoneticPr fontId="1" type="noConversion"/>
  </si>
  <si>
    <t>할머니와 재봉틀 사업단 운영물품(데님원단 외 7건) 구입비 지급</t>
    <phoneticPr fontId="1" type="noConversion"/>
  </si>
  <si>
    <t>병원도우미 사업단 5월 사업추진현황 정보공개 (5월 31일 기준)</t>
    <phoneticPr fontId="1" type="noConversion"/>
  </si>
  <si>
    <t>2024년도 노인일자리및사회활동지원사업 외부회계감사비 지급</t>
    <phoneticPr fontId="1" type="noConversion"/>
  </si>
  <si>
    <t>병원도우미 참여자 5월 보조금 인건비 지급</t>
    <phoneticPr fontId="1" type="noConversion"/>
  </si>
  <si>
    <t>병원도우미 참여자 5월 수익금 인건비 지급</t>
    <phoneticPr fontId="1" type="noConversion"/>
  </si>
  <si>
    <t>학교급식도우미 사업단 5월 사업추진현황 정보공개 (5월 31일 기준)</t>
    <phoneticPr fontId="1" type="noConversion"/>
  </si>
  <si>
    <t>4월 병원도우미 사회보험료 납부</t>
    <phoneticPr fontId="1" type="noConversion"/>
  </si>
  <si>
    <t>배움터지킴이 사업단 5월 사업추진현황 정보공개 (5월 31일 기준)</t>
    <phoneticPr fontId="1" type="noConversion"/>
  </si>
  <si>
    <t>수입항목(매출처)</t>
    <phoneticPr fontId="1" type="noConversion"/>
  </si>
  <si>
    <t>금액</t>
    <phoneticPr fontId="1" type="noConversion"/>
  </si>
  <si>
    <t>배움터지킴이사업 수익금 입금</t>
    <phoneticPr fontId="1" type="noConversion"/>
  </si>
  <si>
    <t>배움터지킴이 사업단 참여자 5월 보조금 인건비 지급</t>
    <phoneticPr fontId="1" type="noConversion"/>
  </si>
  <si>
    <t>재료비</t>
    <phoneticPr fontId="1" type="noConversion"/>
  </si>
  <si>
    <t>기타운영비</t>
    <phoneticPr fontId="1" type="noConversion"/>
  </si>
  <si>
    <t>4월 배움터지킴이 사회보험료 납부</t>
    <phoneticPr fontId="1" type="noConversion"/>
  </si>
  <si>
    <t>학교환경관리지원사업단 5월 사업추진현황 정보공개 (5월 31일 기준)</t>
    <phoneticPr fontId="1" type="noConversion"/>
  </si>
  <si>
    <t>5월 학교환경관리 보조금 인건비 지급</t>
    <phoneticPr fontId="1" type="noConversion"/>
  </si>
  <si>
    <t>5월 학교환경관리 수익금 인건비 지급</t>
    <phoneticPr fontId="1" type="noConversion"/>
  </si>
  <si>
    <t>기타운영비</t>
    <phoneticPr fontId="1" type="noConversion"/>
  </si>
  <si>
    <t>학교환경관리 4월 사회보험료 납부</t>
    <phoneticPr fontId="1" type="noConversion"/>
  </si>
  <si>
    <t>학교급식도우미 사업단 참여자 5월 보조금 인건비 지급</t>
    <phoneticPr fontId="1" type="noConversion"/>
  </si>
  <si>
    <t>학교급식도우미 사업단 참여자 5월 수익금 인건비 지급</t>
    <phoneticPr fontId="1" type="noConversion"/>
  </si>
  <si>
    <t>4월 사회보험료</t>
    <phoneticPr fontId="1" type="noConversion"/>
  </si>
  <si>
    <t>할머니와 재봉틀 물품 발송 택배비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</si>
</sst>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yyyy\.m\.d"/>
    <numFmt numFmtId="178" formatCode="yyyy\.\ m\.\ d"/>
    <numFmt numFmtId="179" formatCode="yyyy\.\ m\.\ d\."/>
    <numFmt numFmtId="180" formatCode="m&quot;월&quot;\ d&quot;일&quot;;@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color rgb="FFFF0000"/>
      <name val="맑은 고딕"/>
      <family val="3"/>
      <charset val="129"/>
    </font>
    <font>
      <sz val="11"/>
      <color indexed="8"/>
      <name val="굴림체"/>
      <family val="3"/>
      <charset val="129"/>
    </font>
    <font>
      <sz val="11"/>
      <color rgb="FF000000"/>
      <name val="돋움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sz val="11"/>
      <name val="맑은 고딕"/>
      <family val="3"/>
      <charset val="129"/>
      <scheme val="major"/>
    </font>
    <font>
      <sz val="11"/>
      <name val="굴림"/>
      <family val="3"/>
      <charset val="129"/>
    </font>
    <font>
      <sz val="11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14"/>
      <color theme="1"/>
      <name val="굴림체"/>
      <family val="3"/>
      <charset val="129"/>
    </font>
    <font>
      <sz val="11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2">
      <alignment vertical="center"/>
    </xf>
    <xf numFmtId="0" fontId="4" fillId="0" borderId="0" xfId="2" applyAlignment="1">
      <alignment horizontal="center" vertical="center"/>
    </xf>
    <xf numFmtId="0" fontId="7" fillId="5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1" fontId="12" fillId="0" borderId="0" xfId="2" applyNumberFormat="1" applyFont="1" applyAlignment="1">
      <alignment horizontal="right" vertical="center"/>
    </xf>
    <xf numFmtId="0" fontId="12" fillId="0" borderId="0" xfId="2" applyFont="1" applyAlignment="1">
      <alignment horizontal="right" vertical="center"/>
    </xf>
    <xf numFmtId="41" fontId="13" fillId="0" borderId="0" xfId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0" xfId="2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right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41" fontId="10" fillId="0" borderId="1" xfId="4" applyFont="1" applyBorder="1" applyAlignment="1">
      <alignment horizontal="right" vertical="center" wrapText="1"/>
    </xf>
    <xf numFmtId="178" fontId="10" fillId="3" borderId="5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right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41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3" fontId="10" fillId="0" borderId="1" xfId="2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10" fillId="3" borderId="1" xfId="2" applyFont="1" applyFill="1" applyBorder="1" applyAlignment="1">
      <alignment horizontal="center" vertical="center" wrapText="1"/>
    </xf>
    <xf numFmtId="177" fontId="10" fillId="0" borderId="1" xfId="2" applyNumberFormat="1" applyFont="1" applyBorder="1" applyAlignment="1">
      <alignment horizontal="center" vertical="center" wrapText="1"/>
    </xf>
    <xf numFmtId="176" fontId="10" fillId="3" borderId="1" xfId="2" applyNumberFormat="1" applyFont="1" applyFill="1" applyBorder="1" applyAlignment="1">
      <alignment horizontal="right" vertical="center" wrapText="1"/>
    </xf>
    <xf numFmtId="0" fontId="10" fillId="0" borderId="18" xfId="0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right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right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vertical="center"/>
    </xf>
    <xf numFmtId="41" fontId="10" fillId="0" borderId="0" xfId="2" applyNumberFormat="1" applyFont="1" applyAlignment="1">
      <alignment horizontal="right" vertical="center"/>
    </xf>
    <xf numFmtId="0" fontId="10" fillId="0" borderId="0" xfId="2" applyFont="1" applyAlignment="1">
      <alignment horizontal="right" vertical="center"/>
    </xf>
    <xf numFmtId="49" fontId="19" fillId="0" borderId="1" xfId="0" applyNumberFormat="1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horizontal="center" vertical="center" wrapText="1"/>
    </xf>
    <xf numFmtId="179" fontId="19" fillId="0" borderId="1" xfId="0" applyNumberFormat="1" applyFont="1" applyBorder="1" applyAlignment="1">
      <alignment horizontal="center" vertical="center"/>
    </xf>
    <xf numFmtId="41" fontId="19" fillId="0" borderId="5" xfId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41" fontId="19" fillId="0" borderId="1" xfId="1" applyFont="1" applyBorder="1">
      <alignment vertical="center"/>
    </xf>
    <xf numFmtId="3" fontId="19" fillId="0" borderId="1" xfId="0" applyNumberFormat="1" applyFont="1" applyBorder="1">
      <alignment vertical="center"/>
    </xf>
    <xf numFmtId="0" fontId="19" fillId="4" borderId="1" xfId="0" applyFont="1" applyFill="1" applyBorder="1" applyAlignment="1">
      <alignment horizontal="center" vertical="center" wrapText="1"/>
    </xf>
    <xf numFmtId="14" fontId="19" fillId="0" borderId="1" xfId="1" applyNumberFormat="1" applyFont="1" applyBorder="1" applyAlignment="1">
      <alignment horizontal="center" vertical="center" wrapText="1"/>
    </xf>
    <xf numFmtId="41" fontId="19" fillId="0" borderId="1" xfId="1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shrinkToFit="1"/>
    </xf>
    <xf numFmtId="41" fontId="19" fillId="2" borderId="1" xfId="1" applyFont="1" applyFill="1" applyBorder="1" applyAlignment="1">
      <alignment vertical="center" wrapText="1"/>
    </xf>
    <xf numFmtId="0" fontId="19" fillId="0" borderId="20" xfId="0" applyFont="1" applyBorder="1" applyAlignment="1">
      <alignment horizontal="center" vertical="center"/>
    </xf>
    <xf numFmtId="180" fontId="19" fillId="0" borderId="10" xfId="0" applyNumberFormat="1" applyFont="1" applyBorder="1" applyAlignment="1">
      <alignment horizontal="center" vertical="center"/>
    </xf>
    <xf numFmtId="41" fontId="19" fillId="0" borderId="10" xfId="1" applyFont="1" applyFill="1" applyBorder="1" applyAlignment="1">
      <alignment horizontal="center" vertical="center"/>
    </xf>
    <xf numFmtId="41" fontId="23" fillId="0" borderId="1" xfId="0" applyNumberFormat="1" applyFont="1" applyBorder="1" applyAlignment="1">
      <alignment horizontal="center" vertical="center" wrapText="1"/>
    </xf>
    <xf numFmtId="14" fontId="19" fillId="4" borderId="1" xfId="0" applyNumberFormat="1" applyFont="1" applyFill="1" applyBorder="1" applyAlignment="1">
      <alignment horizontal="center" vertical="center" wrapText="1"/>
    </xf>
    <xf numFmtId="176" fontId="19" fillId="4" borderId="1" xfId="0" applyNumberFormat="1" applyFont="1" applyFill="1" applyBorder="1" applyAlignment="1">
      <alignment horizontal="right" vertical="center" wrapText="1"/>
    </xf>
    <xf numFmtId="0" fontId="19" fillId="4" borderId="1" xfId="0" applyFont="1" applyFill="1" applyBorder="1" applyAlignment="1">
      <alignment horizontal="right" vertical="center" wrapText="1"/>
    </xf>
    <xf numFmtId="41" fontId="19" fillId="4" borderId="1" xfId="1" applyFont="1" applyFill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1" fontId="10" fillId="4" borderId="1" xfId="1" applyFont="1" applyFill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 wrapText="1"/>
    </xf>
    <xf numFmtId="41" fontId="10" fillId="0" borderId="1" xfId="1" applyFont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/>
    </xf>
    <xf numFmtId="41" fontId="10" fillId="4" borderId="1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41" fontId="10" fillId="0" borderId="2" xfId="4" applyFont="1" applyBorder="1" applyAlignment="1">
      <alignment horizontal="center" vertical="center" wrapText="1"/>
    </xf>
    <xf numFmtId="41" fontId="10" fillId="0" borderId="4" xfId="4" applyFont="1" applyBorder="1" applyAlignment="1">
      <alignment horizontal="center" vertical="center" wrapText="1"/>
    </xf>
    <xf numFmtId="41" fontId="10" fillId="0" borderId="3" xfId="4" applyFont="1" applyBorder="1" applyAlignment="1">
      <alignment horizontal="center" vertical="center" wrapText="1"/>
    </xf>
    <xf numFmtId="0" fontId="10" fillId="0" borderId="6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41" fontId="10" fillId="0" borderId="2" xfId="2" applyNumberFormat="1" applyFont="1" applyBorder="1" applyAlignment="1">
      <alignment horizontal="center" vertical="center" wrapText="1"/>
    </xf>
    <xf numFmtId="41" fontId="10" fillId="0" borderId="4" xfId="2" applyNumberFormat="1" applyFont="1" applyBorder="1" applyAlignment="1">
      <alignment horizontal="center" vertical="center" wrapText="1"/>
    </xf>
    <xf numFmtId="41" fontId="10" fillId="0" borderId="3" xfId="2" applyNumberFormat="1" applyFont="1" applyBorder="1" applyAlignment="1">
      <alignment horizontal="center" vertical="center" wrapText="1"/>
    </xf>
    <xf numFmtId="41" fontId="10" fillId="3" borderId="2" xfId="2" applyNumberFormat="1" applyFont="1" applyFill="1" applyBorder="1" applyAlignment="1">
      <alignment horizontal="center" vertical="center" wrapText="1"/>
    </xf>
    <xf numFmtId="41" fontId="10" fillId="3" borderId="4" xfId="2" applyNumberFormat="1" applyFont="1" applyFill="1" applyBorder="1" applyAlignment="1">
      <alignment horizontal="center" vertical="center" wrapText="1"/>
    </xf>
    <xf numFmtId="41" fontId="10" fillId="3" borderId="3" xfId="2" applyNumberFormat="1" applyFont="1" applyFill="1" applyBorder="1" applyAlignment="1">
      <alignment horizontal="center" vertical="center" wrapText="1"/>
    </xf>
    <xf numFmtId="41" fontId="10" fillId="3" borderId="2" xfId="4" applyFont="1" applyFill="1" applyBorder="1" applyAlignment="1">
      <alignment horizontal="center" vertical="center" wrapText="1"/>
    </xf>
    <xf numFmtId="41" fontId="10" fillId="3" borderId="4" xfId="4" applyFont="1" applyFill="1" applyBorder="1" applyAlignment="1">
      <alignment horizontal="center" vertical="center" wrapText="1"/>
    </xf>
    <xf numFmtId="41" fontId="10" fillId="3" borderId="3" xfId="4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" vertical="center" wrapText="1"/>
    </xf>
    <xf numFmtId="41" fontId="10" fillId="0" borderId="2" xfId="2" applyNumberFormat="1" applyFont="1" applyBorder="1" applyAlignment="1">
      <alignment horizontal="center" vertical="center"/>
    </xf>
    <xf numFmtId="41" fontId="10" fillId="0" borderId="4" xfId="2" applyNumberFormat="1" applyFont="1" applyBorder="1" applyAlignment="1">
      <alignment horizontal="center" vertical="center"/>
    </xf>
    <xf numFmtId="41" fontId="10" fillId="0" borderId="3" xfId="2" applyNumberFormat="1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41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1" fontId="19" fillId="0" borderId="1" xfId="1" applyFont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1" fontId="19" fillId="0" borderId="2" xfId="0" applyNumberFormat="1" applyFont="1" applyBorder="1" applyAlignment="1">
      <alignment horizontal="center" vertical="center" wrapText="1"/>
    </xf>
    <xf numFmtId="41" fontId="19" fillId="0" borderId="4" xfId="0" applyNumberFormat="1" applyFont="1" applyBorder="1" applyAlignment="1">
      <alignment horizontal="center" vertical="center" wrapText="1"/>
    </xf>
    <xf numFmtId="41" fontId="19" fillId="0" borderId="3" xfId="0" applyNumberFormat="1" applyFont="1" applyBorder="1" applyAlignment="1">
      <alignment horizontal="center" vertical="center" wrapText="1"/>
    </xf>
    <xf numFmtId="41" fontId="19" fillId="0" borderId="2" xfId="1" applyFont="1" applyBorder="1" applyAlignment="1">
      <alignment horizontal="center" vertical="center" wrapText="1"/>
    </xf>
    <xf numFmtId="41" fontId="19" fillId="0" borderId="4" xfId="1" applyFont="1" applyBorder="1" applyAlignment="1">
      <alignment horizontal="center" vertical="center" wrapText="1"/>
    </xf>
    <xf numFmtId="41" fontId="19" fillId="0" borderId="3" xfId="1" applyFont="1" applyBorder="1" applyAlignment="1">
      <alignment horizontal="center" vertical="center" wrapText="1"/>
    </xf>
    <xf numFmtId="41" fontId="19" fillId="0" borderId="2" xfId="0" applyNumberFormat="1" applyFont="1" applyBorder="1" applyAlignment="1">
      <alignment horizontal="center" vertical="center"/>
    </xf>
    <xf numFmtId="41" fontId="19" fillId="0" borderId="4" xfId="0" applyNumberFormat="1" applyFont="1" applyBorder="1" applyAlignment="1">
      <alignment horizontal="center" vertical="center"/>
    </xf>
    <xf numFmtId="41" fontId="19" fillId="0" borderId="3" xfId="0" applyNumberFormat="1" applyFont="1" applyBorder="1" applyAlignment="1">
      <alignment horizontal="center" vertical="center"/>
    </xf>
    <xf numFmtId="41" fontId="19" fillId="4" borderId="2" xfId="1" applyFont="1" applyFill="1" applyBorder="1" applyAlignment="1">
      <alignment horizontal="center" vertical="center" wrapText="1"/>
    </xf>
    <xf numFmtId="41" fontId="19" fillId="4" borderId="4" xfId="1" applyFont="1" applyFill="1" applyBorder="1" applyAlignment="1">
      <alignment horizontal="center" vertical="center" wrapText="1"/>
    </xf>
    <xf numFmtId="41" fontId="19" fillId="4" borderId="3" xfId="1" applyFont="1" applyFill="1" applyBorder="1" applyAlignment="1">
      <alignment horizontal="center" vertical="center" wrapText="1"/>
    </xf>
    <xf numFmtId="41" fontId="19" fillId="4" borderId="2" xfId="0" applyNumberFormat="1" applyFont="1" applyFill="1" applyBorder="1" applyAlignment="1">
      <alignment horizontal="center" vertical="center" wrapText="1"/>
    </xf>
    <xf numFmtId="41" fontId="19" fillId="4" borderId="4" xfId="0" applyNumberFormat="1" applyFont="1" applyFill="1" applyBorder="1" applyAlignment="1">
      <alignment horizontal="center" vertical="center" wrapText="1"/>
    </xf>
    <xf numFmtId="41" fontId="19" fillId="4" borderId="3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41" fontId="10" fillId="4" borderId="2" xfId="1" applyFont="1" applyFill="1" applyBorder="1" applyAlignment="1">
      <alignment horizontal="center" vertical="center" wrapText="1"/>
    </xf>
    <xf numFmtId="41" fontId="10" fillId="4" borderId="4" xfId="1" applyFont="1" applyFill="1" applyBorder="1" applyAlignment="1">
      <alignment horizontal="center" vertical="center" wrapText="1"/>
    </xf>
    <xf numFmtId="41" fontId="10" fillId="4" borderId="3" xfId="1" applyFont="1" applyFill="1" applyBorder="1" applyAlignment="1">
      <alignment horizontal="center" vertical="center" wrapText="1"/>
    </xf>
    <xf numFmtId="41" fontId="10" fillId="4" borderId="2" xfId="0" applyNumberFormat="1" applyFont="1" applyFill="1" applyBorder="1" applyAlignment="1">
      <alignment horizontal="center" vertical="center" wrapText="1"/>
    </xf>
    <xf numFmtId="41" fontId="10" fillId="4" borderId="4" xfId="0" applyNumberFormat="1" applyFont="1" applyFill="1" applyBorder="1" applyAlignment="1">
      <alignment horizontal="center" vertical="center" wrapText="1"/>
    </xf>
    <xf numFmtId="41" fontId="10" fillId="4" borderId="3" xfId="0" applyNumberFormat="1" applyFont="1" applyFill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 wrapText="1"/>
    </xf>
    <xf numFmtId="41" fontId="10" fillId="0" borderId="4" xfId="0" applyNumberFormat="1" applyFont="1" applyBorder="1" applyAlignment="1">
      <alignment horizontal="center" vertical="center" wrapText="1"/>
    </xf>
    <xf numFmtId="41" fontId="10" fillId="0" borderId="3" xfId="0" applyNumberFormat="1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1" fontId="10" fillId="0" borderId="2" xfId="1" applyFont="1" applyBorder="1" applyAlignment="1">
      <alignment horizontal="center" vertical="center" wrapText="1"/>
    </xf>
    <xf numFmtId="41" fontId="10" fillId="0" borderId="4" xfId="1" applyFont="1" applyBorder="1" applyAlignment="1">
      <alignment horizontal="center" vertical="center" wrapText="1"/>
    </xf>
    <xf numFmtId="41" fontId="10" fillId="0" borderId="3" xfId="1" applyFont="1" applyBorder="1" applyAlignment="1">
      <alignment horizontal="center" vertical="center" wrapText="1"/>
    </xf>
  </cellXfs>
  <cellStyles count="7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14" xfId="5" xr:uid="{00000000-0005-0000-0000-000004000000}"/>
    <cellStyle name="표준 2" xfId="2" xr:uid="{00000000-0005-0000-0000-000005000000}"/>
    <cellStyle name="표준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85"/>
  <sheetViews>
    <sheetView view="pageBreakPreview" topLeftCell="A67" zoomScale="80" zoomScaleNormal="100" zoomScaleSheetLayoutView="80" workbookViewId="0">
      <selection activeCell="C55" sqref="C55"/>
    </sheetView>
  </sheetViews>
  <sheetFormatPr defaultRowHeight="16.5"/>
  <cols>
    <col min="1" max="1" width="11.875" style="6" customWidth="1"/>
    <col min="2" max="2" width="14.75" style="6" customWidth="1"/>
    <col min="3" max="3" width="43.375" style="6" customWidth="1"/>
    <col min="4" max="4" width="13.25" style="6" customWidth="1"/>
    <col min="5" max="5" width="18" style="8" customWidth="1"/>
    <col min="6" max="6" width="5.625" style="6" bestFit="1" customWidth="1"/>
    <col min="7" max="7" width="26.125" style="1" hidden="1" customWidth="1"/>
    <col min="8" max="8" width="9" style="1" hidden="1" customWidth="1"/>
    <col min="9" max="16384" width="9" style="1"/>
  </cols>
  <sheetData>
    <row r="1" spans="1:8" customFormat="1" ht="45" customHeight="1">
      <c r="A1" s="86" t="s">
        <v>106</v>
      </c>
      <c r="B1" s="86"/>
      <c r="C1" s="86"/>
      <c r="D1" s="86"/>
      <c r="E1" s="86"/>
      <c r="F1" s="86"/>
    </row>
    <row r="2" spans="1:8" ht="36" customHeight="1">
      <c r="A2" s="19" t="s">
        <v>0</v>
      </c>
      <c r="B2" s="87" t="s">
        <v>15</v>
      </c>
      <c r="C2" s="87"/>
      <c r="D2" s="19" t="s">
        <v>1</v>
      </c>
      <c r="E2" s="83" t="s">
        <v>17</v>
      </c>
      <c r="F2" s="84"/>
    </row>
    <row r="3" spans="1:8" ht="36" customHeight="1">
      <c r="A3" s="85" t="s">
        <v>2</v>
      </c>
      <c r="B3" s="85"/>
      <c r="C3" s="85"/>
      <c r="D3" s="85"/>
      <c r="E3" s="85"/>
      <c r="F3" s="21"/>
    </row>
    <row r="4" spans="1:8" ht="35.1" customHeight="1">
      <c r="A4" s="19" t="s">
        <v>3</v>
      </c>
      <c r="B4" s="19" t="s">
        <v>4</v>
      </c>
      <c r="C4" s="88" t="s">
        <v>5</v>
      </c>
      <c r="D4" s="89"/>
      <c r="E4" s="19" t="s">
        <v>21</v>
      </c>
      <c r="F4" s="19" t="s">
        <v>7</v>
      </c>
    </row>
    <row r="5" spans="1:8" ht="35.1" customHeight="1">
      <c r="A5" s="82" t="s">
        <v>16</v>
      </c>
      <c r="B5" s="82"/>
      <c r="C5" s="83"/>
      <c r="D5" s="84"/>
      <c r="E5" s="22">
        <f>SUM(E6:E38)</f>
        <v>14972302</v>
      </c>
      <c r="F5" s="20"/>
      <c r="H5" s="4" t="s">
        <v>20</v>
      </c>
    </row>
    <row r="6" spans="1:8" ht="35.1" customHeight="1">
      <c r="A6" s="21">
        <v>1</v>
      </c>
      <c r="B6" s="23">
        <v>45784</v>
      </c>
      <c r="C6" s="80" t="str">
        <f>G6</f>
        <v>쿠팡페이주식회사  위탁수수료 환급액</v>
      </c>
      <c r="D6" s="81"/>
      <c r="E6" s="22">
        <v>62</v>
      </c>
      <c r="F6" s="20"/>
      <c r="G6" s="17" t="s">
        <v>73</v>
      </c>
      <c r="H6" s="4" t="s">
        <v>40</v>
      </c>
    </row>
    <row r="7" spans="1:8" ht="35.1" customHeight="1">
      <c r="A7" s="21">
        <v>2</v>
      </c>
      <c r="B7" s="23">
        <v>45784</v>
      </c>
      <c r="C7" s="80" t="str">
        <f t="shared" ref="C7:C38" si="0">G7</f>
        <v>장단콩웰빙마루로컬푸드</v>
      </c>
      <c r="D7" s="81"/>
      <c r="E7" s="22">
        <v>248200</v>
      </c>
      <c r="F7" s="20"/>
      <c r="G7" s="17" t="s">
        <v>50</v>
      </c>
      <c r="H7" s="4"/>
    </row>
    <row r="8" spans="1:8" ht="35.1" customHeight="1">
      <c r="A8" s="21">
        <v>3</v>
      </c>
      <c r="B8" s="23">
        <v>45790</v>
      </c>
      <c r="C8" s="80" t="str">
        <f t="shared" si="0"/>
        <v>장단콩웰빙마루로컬푸드</v>
      </c>
      <c r="D8" s="81"/>
      <c r="E8" s="22">
        <v>31450</v>
      </c>
      <c r="F8" s="20"/>
      <c r="G8" s="17" t="s">
        <v>50</v>
      </c>
      <c r="H8" s="4"/>
    </row>
    <row r="9" spans="1:8" ht="35.1" customHeight="1">
      <c r="A9" s="21">
        <v>4</v>
      </c>
      <c r="B9" s="23">
        <v>45797</v>
      </c>
      <c r="C9" s="80" t="str">
        <f t="shared" si="0"/>
        <v>장단콩웰빙마루로컬푸드</v>
      </c>
      <c r="D9" s="81"/>
      <c r="E9" s="22">
        <v>156400</v>
      </c>
      <c r="F9" s="20"/>
      <c r="G9" s="17" t="s">
        <v>50</v>
      </c>
      <c r="H9" s="4"/>
    </row>
    <row r="10" spans="1:8" ht="35.1" customHeight="1">
      <c r="A10" s="21">
        <v>5</v>
      </c>
      <c r="B10" s="23">
        <v>45798</v>
      </c>
      <c r="C10" s="80" t="str">
        <f t="shared" si="0"/>
        <v>카드수익금 입급(개인고객)</v>
      </c>
      <c r="D10" s="81"/>
      <c r="E10" s="22">
        <v>30000</v>
      </c>
      <c r="F10" s="20"/>
      <c r="G10" s="17" t="s">
        <v>51</v>
      </c>
      <c r="H10" s="4"/>
    </row>
    <row r="11" spans="1:8" ht="35.1" customHeight="1">
      <c r="A11" s="21">
        <v>6</v>
      </c>
      <c r="B11" s="23">
        <v>45798</v>
      </c>
      <c r="C11" s="80" t="str">
        <f t="shared" si="0"/>
        <v>카드수익금 입급(개인고객)</v>
      </c>
      <c r="D11" s="81"/>
      <c r="E11" s="22">
        <v>19000</v>
      </c>
      <c r="F11" s="20"/>
      <c r="G11" s="17" t="s">
        <v>51</v>
      </c>
      <c r="H11" s="4"/>
    </row>
    <row r="12" spans="1:8" ht="35.1" customHeight="1">
      <c r="A12" s="21">
        <v>7</v>
      </c>
      <c r="B12" s="23">
        <v>45798</v>
      </c>
      <c r="C12" s="80" t="str">
        <f t="shared" si="0"/>
        <v>마켓경기 4월15일정산액</v>
      </c>
      <c r="D12" s="81"/>
      <c r="E12" s="22">
        <v>31203</v>
      </c>
      <c r="F12" s="20"/>
      <c r="G12" s="17" t="s">
        <v>74</v>
      </c>
      <c r="H12" s="4"/>
    </row>
    <row r="13" spans="1:8" ht="35.1" customHeight="1">
      <c r="A13" s="21">
        <v>8</v>
      </c>
      <c r="B13" s="23">
        <v>45799</v>
      </c>
      <c r="C13" s="80" t="str">
        <f t="shared" si="0"/>
        <v>현금수익금 입급(개인고객)</v>
      </c>
      <c r="D13" s="81"/>
      <c r="E13" s="22">
        <v>12000</v>
      </c>
      <c r="F13" s="20"/>
      <c r="G13" s="17" t="s">
        <v>75</v>
      </c>
      <c r="H13" s="4"/>
    </row>
    <row r="14" spans="1:8" ht="35.1" customHeight="1">
      <c r="A14" s="21">
        <v>9</v>
      </c>
      <c r="B14" s="23">
        <v>45800</v>
      </c>
      <c r="C14" s="80" t="str">
        <f t="shared" si="0"/>
        <v>카드수익금 입급(개인고객)</v>
      </c>
      <c r="D14" s="81"/>
      <c r="E14" s="22">
        <v>12000</v>
      </c>
      <c r="F14" s="20"/>
      <c r="G14" s="17" t="s">
        <v>51</v>
      </c>
      <c r="H14" s="4"/>
    </row>
    <row r="15" spans="1:8" ht="35.1" customHeight="1">
      <c r="A15" s="21">
        <v>10</v>
      </c>
      <c r="B15" s="23">
        <v>45803</v>
      </c>
      <c r="C15" s="80" t="str">
        <f t="shared" si="0"/>
        <v>카드수익금 입급(개인고객)</v>
      </c>
      <c r="D15" s="81"/>
      <c r="E15" s="22">
        <v>25000</v>
      </c>
      <c r="F15" s="20"/>
      <c r="G15" s="17" t="s">
        <v>76</v>
      </c>
      <c r="H15" s="4"/>
    </row>
    <row r="16" spans="1:8" ht="35.1" customHeight="1">
      <c r="A16" s="21">
        <v>11</v>
      </c>
      <c r="B16" s="23">
        <v>45803</v>
      </c>
      <c r="C16" s="80" t="str">
        <f t="shared" si="0"/>
        <v>쿠팡페이 주식회사</v>
      </c>
      <c r="D16" s="81"/>
      <c r="E16" s="22">
        <v>107467</v>
      </c>
      <c r="F16" s="20"/>
      <c r="G16" s="17" t="s">
        <v>77</v>
      </c>
      <c r="H16" s="4"/>
    </row>
    <row r="17" spans="1:8" ht="35.1" customHeight="1">
      <c r="A17" s="21">
        <v>12</v>
      </c>
      <c r="B17" s="23">
        <v>45803</v>
      </c>
      <c r="C17" s="80" t="str">
        <f t="shared" si="0"/>
        <v>카드수익금 입급(개인고객)</v>
      </c>
      <c r="D17" s="81"/>
      <c r="E17" s="22">
        <v>25000</v>
      </c>
      <c r="F17" s="20"/>
      <c r="G17" s="17" t="s">
        <v>76</v>
      </c>
      <c r="H17" s="4"/>
    </row>
    <row r="18" spans="1:8" ht="35.1" customHeight="1">
      <c r="A18" s="21">
        <v>13</v>
      </c>
      <c r="B18" s="23">
        <v>45803</v>
      </c>
      <c r="C18" s="80" t="str">
        <f t="shared" si="0"/>
        <v>현금수익금 입급(개인고객)</v>
      </c>
      <c r="D18" s="81"/>
      <c r="E18" s="22">
        <v>12000</v>
      </c>
      <c r="F18" s="20"/>
      <c r="G18" s="17" t="s">
        <v>75</v>
      </c>
      <c r="H18" s="4"/>
    </row>
    <row r="19" spans="1:8" ht="35.1" customHeight="1">
      <c r="A19" s="21">
        <v>14</v>
      </c>
      <c r="B19" s="23">
        <v>45804</v>
      </c>
      <c r="C19" s="80" t="str">
        <f t="shared" si="0"/>
        <v>카드수익금 입급(개인고객)</v>
      </c>
      <c r="D19" s="81"/>
      <c r="E19" s="22">
        <v>27000</v>
      </c>
      <c r="F19" s="20"/>
      <c r="G19" s="17" t="s">
        <v>76</v>
      </c>
      <c r="H19" s="4"/>
    </row>
    <row r="20" spans="1:8" ht="35.1" customHeight="1">
      <c r="A20" s="21">
        <v>15</v>
      </c>
      <c r="B20" s="23">
        <v>45805</v>
      </c>
      <c r="C20" s="80" t="str">
        <f t="shared" si="0"/>
        <v>카드수익금 입급(개인고객)</v>
      </c>
      <c r="D20" s="81"/>
      <c r="E20" s="22">
        <v>32000</v>
      </c>
      <c r="F20" s="20"/>
      <c r="G20" s="17" t="s">
        <v>76</v>
      </c>
      <c r="H20" s="4"/>
    </row>
    <row r="21" spans="1:8" ht="35.1" customHeight="1">
      <c r="A21" s="21">
        <v>16</v>
      </c>
      <c r="B21" s="23">
        <v>45805</v>
      </c>
      <c r="C21" s="80" t="str">
        <f t="shared" si="0"/>
        <v>지도농협 로컬푸드 무원지점</v>
      </c>
      <c r="D21" s="81"/>
      <c r="E21" s="22">
        <v>862750</v>
      </c>
      <c r="F21" s="20"/>
      <c r="G21" s="17" t="s">
        <v>54</v>
      </c>
      <c r="H21" s="4"/>
    </row>
    <row r="22" spans="1:8" ht="35.1" customHeight="1">
      <c r="A22" s="21">
        <v>17</v>
      </c>
      <c r="B22" s="23">
        <v>45805</v>
      </c>
      <c r="C22" s="80" t="str">
        <f t="shared" si="0"/>
        <v>지도농협 로컬푸드 화정지점</v>
      </c>
      <c r="D22" s="81"/>
      <c r="E22" s="22">
        <v>464100</v>
      </c>
      <c r="F22" s="20"/>
      <c r="G22" s="17" t="s">
        <v>55</v>
      </c>
      <c r="H22" s="4"/>
    </row>
    <row r="23" spans="1:8" ht="35.1" customHeight="1">
      <c r="A23" s="21">
        <v>18</v>
      </c>
      <c r="B23" s="23">
        <v>45805</v>
      </c>
      <c r="C23" s="80" t="str">
        <f t="shared" si="0"/>
        <v>지도농협 로컬푸드 화수점</v>
      </c>
      <c r="D23" s="81"/>
      <c r="E23" s="22">
        <v>971550</v>
      </c>
      <c r="F23" s="20"/>
      <c r="G23" s="17" t="s">
        <v>56</v>
      </c>
      <c r="H23" s="4"/>
    </row>
    <row r="24" spans="1:8" ht="35.1" customHeight="1">
      <c r="A24" s="21">
        <v>19</v>
      </c>
      <c r="B24" s="23">
        <v>45805</v>
      </c>
      <c r="C24" s="80" t="str">
        <f t="shared" si="0"/>
        <v>송포농협 로컬푸드</v>
      </c>
      <c r="D24" s="81"/>
      <c r="E24" s="22">
        <v>1422900</v>
      </c>
      <c r="F24" s="20"/>
      <c r="G24" s="17" t="s">
        <v>57</v>
      </c>
      <c r="H24" s="4"/>
    </row>
    <row r="25" spans="1:8" ht="35.1" customHeight="1">
      <c r="A25" s="21">
        <v>20</v>
      </c>
      <c r="B25" s="23">
        <v>45805</v>
      </c>
      <c r="C25" s="80" t="str">
        <f t="shared" si="0"/>
        <v>조리농협 로컬푸드</v>
      </c>
      <c r="D25" s="81"/>
      <c r="E25" s="22">
        <v>186150</v>
      </c>
      <c r="F25" s="20"/>
      <c r="G25" s="17" t="s">
        <v>58</v>
      </c>
      <c r="H25" s="4"/>
    </row>
    <row r="26" spans="1:8" ht="35.1" customHeight="1">
      <c r="A26" s="21">
        <v>21</v>
      </c>
      <c r="B26" s="23">
        <v>45805</v>
      </c>
      <c r="C26" s="80" t="str">
        <f t="shared" si="0"/>
        <v>신도농협 효자점</v>
      </c>
      <c r="D26" s="81"/>
      <c r="E26" s="22">
        <v>697850</v>
      </c>
      <c r="F26" s="20"/>
      <c r="G26" s="17" t="s">
        <v>59</v>
      </c>
      <c r="H26" s="4"/>
    </row>
    <row r="27" spans="1:8" ht="35.1" customHeight="1">
      <c r="A27" s="21">
        <v>22</v>
      </c>
      <c r="B27" s="23">
        <v>45805</v>
      </c>
      <c r="C27" s="80" t="str">
        <f t="shared" si="0"/>
        <v>벽제농협 로컬푸드</v>
      </c>
      <c r="D27" s="81"/>
      <c r="E27" s="22">
        <v>300900</v>
      </c>
      <c r="F27" s="20"/>
      <c r="G27" s="17" t="s">
        <v>60</v>
      </c>
      <c r="H27" s="4"/>
    </row>
    <row r="28" spans="1:8" ht="35.1" customHeight="1">
      <c r="A28" s="21">
        <v>23</v>
      </c>
      <c r="B28" s="23">
        <v>45805</v>
      </c>
      <c r="C28" s="80" t="str">
        <f t="shared" si="0"/>
        <v>풍산점(1호점)</v>
      </c>
      <c r="D28" s="81"/>
      <c r="E28" s="22">
        <v>1787550</v>
      </c>
      <c r="F28" s="20"/>
      <c r="G28" s="17" t="s">
        <v>61</v>
      </c>
      <c r="H28" s="4"/>
    </row>
    <row r="29" spans="1:8" ht="35.1" customHeight="1">
      <c r="A29" s="21">
        <v>24</v>
      </c>
      <c r="B29" s="23">
        <v>45805</v>
      </c>
      <c r="C29" s="80" t="str">
        <f t="shared" si="0"/>
        <v>원당(성사)</v>
      </c>
      <c r="D29" s="81"/>
      <c r="E29" s="22">
        <v>3439950</v>
      </c>
      <c r="F29" s="20"/>
      <c r="G29" s="17" t="s">
        <v>62</v>
      </c>
      <c r="H29" s="4"/>
    </row>
    <row r="30" spans="1:8" ht="35.1" customHeight="1">
      <c r="A30" s="21">
        <v>25</v>
      </c>
      <c r="B30" s="23">
        <v>45805</v>
      </c>
      <c r="C30" s="80" t="str">
        <f t="shared" si="0"/>
        <v>원당역점</v>
      </c>
      <c r="D30" s="81"/>
      <c r="E30" s="22">
        <v>685950</v>
      </c>
      <c r="F30" s="20"/>
      <c r="G30" s="17" t="s">
        <v>78</v>
      </c>
      <c r="H30" s="4"/>
    </row>
    <row r="31" spans="1:8" ht="35.1" customHeight="1">
      <c r="A31" s="21">
        <v>26</v>
      </c>
      <c r="B31" s="23">
        <v>45805</v>
      </c>
      <c r="C31" s="80" t="str">
        <f t="shared" si="0"/>
        <v>일산농협본점(2호점)</v>
      </c>
      <c r="D31" s="81"/>
      <c r="E31" s="22">
        <v>663850</v>
      </c>
      <c r="F31" s="20"/>
      <c r="G31" s="17" t="s">
        <v>63</v>
      </c>
      <c r="H31" s="4"/>
    </row>
    <row r="32" spans="1:8" ht="35.1" customHeight="1">
      <c r="A32" s="21">
        <v>27</v>
      </c>
      <c r="B32" s="23">
        <v>45805</v>
      </c>
      <c r="C32" s="80" t="str">
        <f t="shared" si="0"/>
        <v>장항점(3호점APC)</v>
      </c>
      <c r="D32" s="81"/>
      <c r="E32" s="22">
        <v>1565700</v>
      </c>
      <c r="F32" s="20"/>
      <c r="G32" s="17" t="s">
        <v>64</v>
      </c>
      <c r="H32" s="4"/>
    </row>
    <row r="33" spans="1:8" ht="35.1" customHeight="1">
      <c r="A33" s="21">
        <v>28</v>
      </c>
      <c r="B33" s="23">
        <v>45805</v>
      </c>
      <c r="C33" s="80" t="str">
        <f t="shared" si="0"/>
        <v>킨텍스역점(4호점)</v>
      </c>
      <c r="D33" s="81"/>
      <c r="E33" s="22">
        <v>301750</v>
      </c>
      <c r="F33" s="20"/>
      <c r="G33" s="17" t="s">
        <v>65</v>
      </c>
      <c r="H33" s="4"/>
    </row>
    <row r="34" spans="1:8" ht="35.1" customHeight="1">
      <c r="A34" s="21">
        <v>29</v>
      </c>
      <c r="B34" s="23">
        <v>45805</v>
      </c>
      <c r="C34" s="80" t="str">
        <f t="shared" si="0"/>
        <v>자유점</v>
      </c>
      <c r="D34" s="81"/>
      <c r="E34" s="22">
        <v>235620</v>
      </c>
      <c r="F34" s="20"/>
      <c r="G34" s="17" t="s">
        <v>66</v>
      </c>
      <c r="H34" s="4"/>
    </row>
    <row r="35" spans="1:8" ht="35.1" customHeight="1">
      <c r="A35" s="21">
        <v>30</v>
      </c>
      <c r="B35" s="23">
        <v>45805</v>
      </c>
      <c r="C35" s="80" t="str">
        <f t="shared" si="0"/>
        <v>고양축산농협</v>
      </c>
      <c r="D35" s="81"/>
      <c r="E35" s="22">
        <v>277950</v>
      </c>
      <c r="F35" s="20"/>
      <c r="G35" s="17" t="s">
        <v>67</v>
      </c>
      <c r="H35" s="4"/>
    </row>
    <row r="36" spans="1:8" ht="35.1" customHeight="1">
      <c r="A36" s="21">
        <v>31</v>
      </c>
      <c r="B36" s="23">
        <v>45805</v>
      </c>
      <c r="C36" s="80" t="str">
        <f t="shared" si="0"/>
        <v>대화 하나로</v>
      </c>
      <c r="D36" s="81"/>
      <c r="E36" s="22">
        <v>240700</v>
      </c>
      <c r="F36" s="20"/>
      <c r="G36" s="17" t="s">
        <v>68</v>
      </c>
      <c r="H36" s="4"/>
    </row>
    <row r="37" spans="1:8" ht="35.1" customHeight="1">
      <c r="A37" s="21">
        <v>32</v>
      </c>
      <c r="B37" s="23">
        <v>45805</v>
      </c>
      <c r="C37" s="80" t="str">
        <f t="shared" si="0"/>
        <v>금촌로컬</v>
      </c>
      <c r="D37" s="81"/>
      <c r="E37" s="22">
        <v>66300</v>
      </c>
      <c r="F37" s="20"/>
      <c r="G37" s="17" t="s">
        <v>69</v>
      </c>
      <c r="H37" s="4"/>
    </row>
    <row r="38" spans="1:8" ht="35.1" customHeight="1">
      <c r="A38" s="21">
        <v>33</v>
      </c>
      <c r="B38" s="23">
        <v>45805</v>
      </c>
      <c r="C38" s="80" t="str">
        <f t="shared" si="0"/>
        <v>카드수익금 입급(개인고객)</v>
      </c>
      <c r="D38" s="81"/>
      <c r="E38" s="22">
        <v>32000</v>
      </c>
      <c r="F38" s="20"/>
      <c r="G38" s="17" t="s">
        <v>76</v>
      </c>
      <c r="H38" s="4"/>
    </row>
    <row r="39" spans="1:8" ht="36" customHeight="1">
      <c r="A39" s="85" t="s">
        <v>18</v>
      </c>
      <c r="B39" s="85"/>
      <c r="C39" s="85"/>
      <c r="D39" s="85"/>
      <c r="E39" s="85"/>
      <c r="F39" s="85"/>
    </row>
    <row r="40" spans="1:8" ht="36" customHeight="1">
      <c r="A40" s="82" t="s">
        <v>8</v>
      </c>
      <c r="B40" s="82"/>
      <c r="C40" s="19" t="s">
        <v>9</v>
      </c>
      <c r="D40" s="19" t="s">
        <v>4</v>
      </c>
      <c r="E40" s="19" t="s">
        <v>6</v>
      </c>
      <c r="F40" s="19" t="s">
        <v>7</v>
      </c>
    </row>
    <row r="41" spans="1:8" ht="36" customHeight="1">
      <c r="A41" s="82" t="s">
        <v>10</v>
      </c>
      <c r="B41" s="82"/>
      <c r="C41" s="91">
        <f>C44+C47+C51+C53+C83</f>
        <v>22997310</v>
      </c>
      <c r="D41" s="87"/>
      <c r="E41" s="87"/>
      <c r="F41" s="20"/>
    </row>
    <row r="42" spans="1:8" ht="36" customHeight="1">
      <c r="A42" s="82" t="s">
        <v>13</v>
      </c>
      <c r="B42" s="19">
        <v>1</v>
      </c>
      <c r="C42" s="24" t="s">
        <v>19</v>
      </c>
      <c r="D42" s="25">
        <v>45813</v>
      </c>
      <c r="E42" s="26">
        <v>6083000</v>
      </c>
      <c r="F42" s="20"/>
    </row>
    <row r="43" spans="1:8" ht="36" customHeight="1">
      <c r="A43" s="82"/>
      <c r="B43" s="19"/>
      <c r="C43" s="24" t="s">
        <v>79</v>
      </c>
      <c r="D43" s="25">
        <v>45813</v>
      </c>
      <c r="E43" s="26">
        <v>308000</v>
      </c>
      <c r="F43" s="20"/>
    </row>
    <row r="44" spans="1:8" ht="36" customHeight="1">
      <c r="A44" s="82"/>
      <c r="B44" s="19" t="s">
        <v>11</v>
      </c>
      <c r="C44" s="92">
        <f>SUM(E42:E43)</f>
        <v>6391000</v>
      </c>
      <c r="D44" s="92"/>
      <c r="E44" s="92"/>
      <c r="F44" s="20"/>
    </row>
    <row r="45" spans="1:8" ht="36" customHeight="1">
      <c r="A45" s="82" t="s">
        <v>14</v>
      </c>
      <c r="B45" s="19">
        <v>1</v>
      </c>
      <c r="C45" s="27" t="s">
        <v>70</v>
      </c>
      <c r="D45" s="27" t="s">
        <v>80</v>
      </c>
      <c r="E45" s="28">
        <v>8750000</v>
      </c>
      <c r="F45" s="20"/>
    </row>
    <row r="46" spans="1:8" ht="36" customHeight="1">
      <c r="A46" s="82"/>
      <c r="B46" s="19">
        <v>2</v>
      </c>
      <c r="C46" s="27" t="s">
        <v>86</v>
      </c>
      <c r="D46" s="25">
        <v>45806</v>
      </c>
      <c r="E46" s="28">
        <v>520500</v>
      </c>
      <c r="F46" s="20"/>
    </row>
    <row r="47" spans="1:8" ht="36" customHeight="1">
      <c r="A47" s="82"/>
      <c r="B47" s="19" t="s">
        <v>11</v>
      </c>
      <c r="C47" s="90">
        <f>SUM(E45:E46)</f>
        <v>9270500</v>
      </c>
      <c r="D47" s="90"/>
      <c r="E47" s="90"/>
      <c r="F47" s="20"/>
    </row>
    <row r="48" spans="1:8" ht="36" customHeight="1">
      <c r="A48" s="82" t="s">
        <v>12</v>
      </c>
      <c r="B48" s="19">
        <v>1</v>
      </c>
      <c r="C48" s="27" t="s">
        <v>83</v>
      </c>
      <c r="D48" s="29">
        <v>45799</v>
      </c>
      <c r="E48" s="28">
        <v>957000</v>
      </c>
      <c r="F48" s="20"/>
    </row>
    <row r="49" spans="1:6" ht="36" customHeight="1">
      <c r="A49" s="82"/>
      <c r="B49" s="19">
        <v>2</v>
      </c>
      <c r="C49" s="27" t="s">
        <v>84</v>
      </c>
      <c r="D49" s="29">
        <v>45799</v>
      </c>
      <c r="E49" s="28">
        <v>660000</v>
      </c>
      <c r="F49" s="20"/>
    </row>
    <row r="50" spans="1:6" ht="36" customHeight="1">
      <c r="A50" s="82"/>
      <c r="B50" s="19">
        <v>3</v>
      </c>
      <c r="C50" s="27" t="s">
        <v>85</v>
      </c>
      <c r="D50" s="29" t="s">
        <v>81</v>
      </c>
      <c r="E50" s="28">
        <v>880000</v>
      </c>
      <c r="F50" s="20"/>
    </row>
    <row r="51" spans="1:6" ht="36" customHeight="1">
      <c r="A51" s="82"/>
      <c r="B51" s="19" t="s">
        <v>11</v>
      </c>
      <c r="C51" s="94">
        <f>SUM(E48:E50)</f>
        <v>2497000</v>
      </c>
      <c r="D51" s="94"/>
      <c r="E51" s="94"/>
      <c r="F51" s="20"/>
    </row>
    <row r="52" spans="1:6" ht="36" customHeight="1">
      <c r="A52" s="82" t="s">
        <v>38</v>
      </c>
      <c r="B52" s="19"/>
      <c r="C52" s="27" t="s">
        <v>82</v>
      </c>
      <c r="D52" s="29" t="s">
        <v>81</v>
      </c>
      <c r="E52" s="28">
        <v>2640000</v>
      </c>
      <c r="F52" s="20"/>
    </row>
    <row r="53" spans="1:6" ht="36" customHeight="1">
      <c r="A53" s="82"/>
      <c r="B53" s="19" t="s">
        <v>11</v>
      </c>
      <c r="C53" s="90">
        <f>SUM(E52:E52)</f>
        <v>2640000</v>
      </c>
      <c r="D53" s="90"/>
      <c r="E53" s="90"/>
      <c r="F53" s="20"/>
    </row>
    <row r="54" spans="1:6" ht="36" customHeight="1">
      <c r="A54" s="82"/>
      <c r="B54" s="19">
        <v>1</v>
      </c>
      <c r="C54" s="27" t="s">
        <v>87</v>
      </c>
      <c r="D54" s="25">
        <v>45748</v>
      </c>
      <c r="E54" s="28">
        <v>134140</v>
      </c>
      <c r="F54" s="20"/>
    </row>
    <row r="55" spans="1:6" ht="36" customHeight="1">
      <c r="A55" s="82"/>
      <c r="B55" s="19">
        <v>2</v>
      </c>
      <c r="C55" s="27" t="s">
        <v>88</v>
      </c>
      <c r="D55" s="25">
        <v>45749</v>
      </c>
      <c r="E55" s="28">
        <v>278600</v>
      </c>
      <c r="F55" s="20"/>
    </row>
    <row r="56" spans="1:6" ht="36" customHeight="1">
      <c r="A56" s="82"/>
      <c r="B56" s="19">
        <v>3</v>
      </c>
      <c r="C56" s="27" t="s">
        <v>89</v>
      </c>
      <c r="D56" s="25">
        <v>45750</v>
      </c>
      <c r="E56" s="28">
        <v>310000</v>
      </c>
      <c r="F56" s="20"/>
    </row>
    <row r="57" spans="1:6" ht="36" customHeight="1">
      <c r="A57" s="82"/>
      <c r="B57" s="19">
        <v>4</v>
      </c>
      <c r="C57" s="27" t="s">
        <v>90</v>
      </c>
      <c r="D57" s="25">
        <v>45751</v>
      </c>
      <c r="E57" s="28">
        <v>23300</v>
      </c>
      <c r="F57" s="20"/>
    </row>
    <row r="58" spans="1:6" ht="36" customHeight="1">
      <c r="A58" s="82"/>
      <c r="B58" s="19">
        <v>5</v>
      </c>
      <c r="C58" s="27" t="s">
        <v>90</v>
      </c>
      <c r="D58" s="25">
        <v>45751</v>
      </c>
      <c r="E58" s="28">
        <v>16500</v>
      </c>
      <c r="F58" s="20"/>
    </row>
    <row r="59" spans="1:6" ht="36" customHeight="1">
      <c r="A59" s="82"/>
      <c r="B59" s="19">
        <v>6</v>
      </c>
      <c r="C59" s="27" t="s">
        <v>91</v>
      </c>
      <c r="D59" s="25">
        <v>45751</v>
      </c>
      <c r="E59" s="28">
        <v>495000</v>
      </c>
      <c r="F59" s="20"/>
    </row>
    <row r="60" spans="1:6" ht="36" customHeight="1">
      <c r="A60" s="82"/>
      <c r="B60" s="19">
        <v>7</v>
      </c>
      <c r="C60" s="27" t="s">
        <v>92</v>
      </c>
      <c r="D60" s="25">
        <v>45755</v>
      </c>
      <c r="E60" s="28">
        <v>463880</v>
      </c>
      <c r="F60" s="20"/>
    </row>
    <row r="61" spans="1:6" ht="36" customHeight="1">
      <c r="A61" s="82"/>
      <c r="B61" s="19">
        <v>8</v>
      </c>
      <c r="C61" s="27" t="s">
        <v>93</v>
      </c>
      <c r="D61" s="25">
        <v>45755</v>
      </c>
      <c r="E61" s="28">
        <v>44000</v>
      </c>
      <c r="F61" s="20"/>
    </row>
    <row r="62" spans="1:6" ht="36" customHeight="1">
      <c r="A62" s="82"/>
      <c r="B62" s="19">
        <v>9</v>
      </c>
      <c r="C62" s="27" t="s">
        <v>94</v>
      </c>
      <c r="D62" s="25">
        <v>45757</v>
      </c>
      <c r="E62" s="28">
        <v>44000</v>
      </c>
      <c r="F62" s="20"/>
    </row>
    <row r="63" spans="1:6" ht="36" customHeight="1">
      <c r="A63" s="82"/>
      <c r="B63" s="19">
        <v>10</v>
      </c>
      <c r="C63" s="27" t="s">
        <v>95</v>
      </c>
      <c r="D63" s="25">
        <v>45757</v>
      </c>
      <c r="E63" s="28">
        <v>24000</v>
      </c>
      <c r="F63" s="20"/>
    </row>
    <row r="64" spans="1:6" ht="36" customHeight="1">
      <c r="A64" s="82"/>
      <c r="B64" s="19">
        <v>11</v>
      </c>
      <c r="C64" s="27" t="s">
        <v>71</v>
      </c>
      <c r="D64" s="25">
        <v>45761</v>
      </c>
      <c r="E64" s="28">
        <v>3880</v>
      </c>
      <c r="F64" s="20"/>
    </row>
    <row r="65" spans="1:6" ht="36" customHeight="1">
      <c r="A65" s="82"/>
      <c r="B65" s="19">
        <v>12</v>
      </c>
      <c r="C65" s="27" t="s">
        <v>96</v>
      </c>
      <c r="D65" s="25">
        <v>45762</v>
      </c>
      <c r="E65" s="28">
        <v>66000</v>
      </c>
      <c r="F65" s="20"/>
    </row>
    <row r="66" spans="1:6" ht="36" customHeight="1">
      <c r="A66" s="82"/>
      <c r="B66" s="19">
        <v>13</v>
      </c>
      <c r="C66" s="27" t="s">
        <v>97</v>
      </c>
      <c r="D66" s="25">
        <v>45762</v>
      </c>
      <c r="E66" s="28">
        <v>11000</v>
      </c>
      <c r="F66" s="20"/>
    </row>
    <row r="67" spans="1:6" ht="36" customHeight="1">
      <c r="A67" s="82"/>
      <c r="B67" s="19">
        <v>14</v>
      </c>
      <c r="C67" s="27" t="s">
        <v>98</v>
      </c>
      <c r="D67" s="25">
        <v>45763</v>
      </c>
      <c r="E67" s="28">
        <v>11000</v>
      </c>
      <c r="F67" s="20"/>
    </row>
    <row r="68" spans="1:6" ht="36" customHeight="1">
      <c r="A68" s="82"/>
      <c r="B68" s="19">
        <v>15</v>
      </c>
      <c r="C68" s="27" t="s">
        <v>52</v>
      </c>
      <c r="D68" s="25">
        <v>45764</v>
      </c>
      <c r="E68" s="28">
        <v>435</v>
      </c>
      <c r="F68" s="20"/>
    </row>
    <row r="69" spans="1:6" ht="36" customHeight="1">
      <c r="A69" s="82"/>
      <c r="B69" s="19">
        <v>16</v>
      </c>
      <c r="C69" s="27" t="s">
        <v>52</v>
      </c>
      <c r="D69" s="25">
        <v>45764</v>
      </c>
      <c r="E69" s="28">
        <v>218</v>
      </c>
      <c r="F69" s="20"/>
    </row>
    <row r="70" spans="1:6" ht="36" customHeight="1">
      <c r="A70" s="82"/>
      <c r="B70" s="19">
        <v>17</v>
      </c>
      <c r="C70" s="27" t="s">
        <v>99</v>
      </c>
      <c r="D70" s="25">
        <v>45765</v>
      </c>
      <c r="E70" s="28">
        <v>8710</v>
      </c>
      <c r="F70" s="20"/>
    </row>
    <row r="71" spans="1:6" ht="36" customHeight="1">
      <c r="A71" s="82"/>
      <c r="B71" s="19">
        <v>18</v>
      </c>
      <c r="C71" s="27" t="s">
        <v>52</v>
      </c>
      <c r="D71" s="25">
        <v>45768</v>
      </c>
      <c r="E71" s="28">
        <v>174</v>
      </c>
      <c r="F71" s="20"/>
    </row>
    <row r="72" spans="1:6" ht="36" customHeight="1">
      <c r="A72" s="82"/>
      <c r="B72" s="19">
        <v>19</v>
      </c>
      <c r="C72" s="27" t="s">
        <v>100</v>
      </c>
      <c r="D72" s="25">
        <v>45768</v>
      </c>
      <c r="E72" s="28">
        <v>33000</v>
      </c>
      <c r="F72" s="20"/>
    </row>
    <row r="73" spans="1:6" ht="36" customHeight="1">
      <c r="A73" s="82"/>
      <c r="B73" s="19">
        <v>20</v>
      </c>
      <c r="C73" s="27" t="s">
        <v>101</v>
      </c>
      <c r="D73" s="25">
        <v>45768</v>
      </c>
      <c r="E73" s="28">
        <v>25110</v>
      </c>
      <c r="F73" s="20"/>
    </row>
    <row r="74" spans="1:6" ht="36" customHeight="1">
      <c r="A74" s="82"/>
      <c r="B74" s="19">
        <v>21</v>
      </c>
      <c r="C74" s="27" t="s">
        <v>52</v>
      </c>
      <c r="D74" s="25">
        <v>45768</v>
      </c>
      <c r="E74" s="28">
        <v>362</v>
      </c>
      <c r="F74" s="20"/>
    </row>
    <row r="75" spans="1:6" ht="36" customHeight="1">
      <c r="A75" s="82"/>
      <c r="B75" s="19">
        <v>22</v>
      </c>
      <c r="C75" s="27" t="s">
        <v>52</v>
      </c>
      <c r="D75" s="25">
        <v>45768</v>
      </c>
      <c r="E75" s="28">
        <v>362</v>
      </c>
      <c r="F75" s="20"/>
    </row>
    <row r="76" spans="1:6" ht="36" customHeight="1">
      <c r="A76" s="82"/>
      <c r="B76" s="19">
        <v>23</v>
      </c>
      <c r="C76" s="27" t="s">
        <v>102</v>
      </c>
      <c r="D76" s="25">
        <v>45769</v>
      </c>
      <c r="E76" s="28">
        <v>86560</v>
      </c>
      <c r="F76" s="20"/>
    </row>
    <row r="77" spans="1:6" ht="36" customHeight="1">
      <c r="A77" s="82"/>
      <c r="B77" s="19">
        <v>24</v>
      </c>
      <c r="C77" s="27" t="s">
        <v>103</v>
      </c>
      <c r="D77" s="25">
        <v>45769</v>
      </c>
      <c r="E77" s="28">
        <v>29760</v>
      </c>
      <c r="F77" s="20"/>
    </row>
    <row r="78" spans="1:6" ht="36" customHeight="1">
      <c r="A78" s="82"/>
      <c r="B78" s="19">
        <v>25</v>
      </c>
      <c r="C78" s="27" t="s">
        <v>52</v>
      </c>
      <c r="D78" s="25">
        <v>45770</v>
      </c>
      <c r="E78" s="28">
        <v>391</v>
      </c>
      <c r="F78" s="20"/>
    </row>
    <row r="79" spans="1:6" ht="36" customHeight="1">
      <c r="A79" s="82"/>
      <c r="B79" s="19">
        <v>26</v>
      </c>
      <c r="C79" s="27" t="s">
        <v>104</v>
      </c>
      <c r="D79" s="25">
        <v>45771</v>
      </c>
      <c r="E79" s="28">
        <v>2500</v>
      </c>
      <c r="F79" s="20"/>
    </row>
    <row r="80" spans="1:6" ht="36" customHeight="1">
      <c r="A80" s="82"/>
      <c r="B80" s="19">
        <v>27</v>
      </c>
      <c r="C80" s="27" t="s">
        <v>52</v>
      </c>
      <c r="D80" s="25">
        <v>45771</v>
      </c>
      <c r="E80" s="28">
        <v>464</v>
      </c>
      <c r="F80" s="20"/>
    </row>
    <row r="81" spans="1:6" ht="36" customHeight="1">
      <c r="A81" s="82"/>
      <c r="B81" s="19">
        <v>28</v>
      </c>
      <c r="C81" s="27" t="s">
        <v>52</v>
      </c>
      <c r="D81" s="25">
        <v>45771</v>
      </c>
      <c r="E81" s="28">
        <v>464</v>
      </c>
      <c r="F81" s="20"/>
    </row>
    <row r="82" spans="1:6" ht="36" customHeight="1">
      <c r="A82" s="82"/>
      <c r="B82" s="19">
        <v>29</v>
      </c>
      <c r="C82" s="27" t="s">
        <v>105</v>
      </c>
      <c r="D82" s="25">
        <v>45772</v>
      </c>
      <c r="E82" s="28">
        <v>85000</v>
      </c>
      <c r="F82" s="20"/>
    </row>
    <row r="83" spans="1:6" ht="36" customHeight="1">
      <c r="A83" s="82"/>
      <c r="B83" s="19" t="s">
        <v>11</v>
      </c>
      <c r="C83" s="93">
        <f>SUM(E54:E82)</f>
        <v>2198810</v>
      </c>
      <c r="D83" s="93"/>
      <c r="E83" s="93"/>
      <c r="F83" s="20"/>
    </row>
    <row r="84" spans="1:6">
      <c r="E84" s="7"/>
    </row>
    <row r="85" spans="1:6">
      <c r="E85" s="7"/>
    </row>
  </sheetData>
  <mergeCells count="54">
    <mergeCell ref="C34:D34"/>
    <mergeCell ref="C37:D37"/>
    <mergeCell ref="C38:D38"/>
    <mergeCell ref="C36:D36"/>
    <mergeCell ref="C35:D35"/>
    <mergeCell ref="C33:D33"/>
    <mergeCell ref="C24:D24"/>
    <mergeCell ref="C25:D25"/>
    <mergeCell ref="C26:D26"/>
    <mergeCell ref="C27:D27"/>
    <mergeCell ref="C29:D29"/>
    <mergeCell ref="A54:A83"/>
    <mergeCell ref="A52:A53"/>
    <mergeCell ref="C53:E53"/>
    <mergeCell ref="A39:F39"/>
    <mergeCell ref="A40:B40"/>
    <mergeCell ref="A41:B41"/>
    <mergeCell ref="C41:E41"/>
    <mergeCell ref="C44:E44"/>
    <mergeCell ref="C47:E47"/>
    <mergeCell ref="C83:E83"/>
    <mergeCell ref="A42:A44"/>
    <mergeCell ref="A48:A51"/>
    <mergeCell ref="A45:A47"/>
    <mergeCell ref="C51:E51"/>
    <mergeCell ref="C14:D14"/>
    <mergeCell ref="C22:D22"/>
    <mergeCell ref="C23:D23"/>
    <mergeCell ref="C31:D31"/>
    <mergeCell ref="C32:D32"/>
    <mergeCell ref="C28:D28"/>
    <mergeCell ref="C30:D30"/>
    <mergeCell ref="C19:D19"/>
    <mergeCell ref="C20:D20"/>
    <mergeCell ref="C21:D21"/>
    <mergeCell ref="C15:D15"/>
    <mergeCell ref="C16:D16"/>
    <mergeCell ref="C17:D17"/>
    <mergeCell ref="C18:D18"/>
    <mergeCell ref="A3:E3"/>
    <mergeCell ref="A1:F1"/>
    <mergeCell ref="B2:C2"/>
    <mergeCell ref="E2:F2"/>
    <mergeCell ref="C4:D4"/>
    <mergeCell ref="C6:D6"/>
    <mergeCell ref="A5:B5"/>
    <mergeCell ref="C5:D5"/>
    <mergeCell ref="C9:D9"/>
    <mergeCell ref="C10:D10"/>
    <mergeCell ref="C11:D11"/>
    <mergeCell ref="C12:D12"/>
    <mergeCell ref="C13:D13"/>
    <mergeCell ref="C7:D7"/>
    <mergeCell ref="C8:D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33"/>
  <sheetViews>
    <sheetView tabSelected="1" view="pageBreakPreview" zoomScale="85" zoomScaleNormal="100" zoomScaleSheetLayoutView="85" workbookViewId="0">
      <selection activeCell="D29" sqref="D29"/>
    </sheetView>
  </sheetViews>
  <sheetFormatPr defaultColWidth="9" defaultRowHeight="13.5"/>
  <cols>
    <col min="1" max="1" width="11.875" style="11" customWidth="1"/>
    <col min="2" max="2" width="14.75" style="11" customWidth="1"/>
    <col min="3" max="3" width="55.625" style="11" customWidth="1"/>
    <col min="4" max="4" width="13.25" style="11" customWidth="1"/>
    <col min="5" max="5" width="18" style="56" customWidth="1"/>
    <col min="6" max="6" width="13.875" style="11" customWidth="1"/>
    <col min="7" max="7" width="9.375" style="11" customWidth="1"/>
    <col min="8" max="16384" width="9" style="11"/>
  </cols>
  <sheetData>
    <row r="1" spans="1:10" s="10" customFormat="1" ht="45" customHeight="1">
      <c r="A1" s="97" t="s">
        <v>111</v>
      </c>
      <c r="B1" s="98"/>
      <c r="C1" s="98"/>
      <c r="D1" s="98"/>
      <c r="E1" s="98"/>
      <c r="F1" s="99"/>
    </row>
    <row r="2" spans="1:10" ht="36" customHeight="1">
      <c r="A2" s="39" t="s">
        <v>0</v>
      </c>
      <c r="B2" s="100" t="s">
        <v>23</v>
      </c>
      <c r="C2" s="101"/>
      <c r="D2" s="39" t="s">
        <v>1</v>
      </c>
      <c r="E2" s="100" t="s">
        <v>24</v>
      </c>
      <c r="F2" s="101"/>
    </row>
    <row r="3" spans="1:10" ht="36" customHeight="1">
      <c r="A3" s="102" t="s">
        <v>2</v>
      </c>
      <c r="B3" s="103"/>
      <c r="C3" s="103"/>
      <c r="D3" s="103"/>
      <c r="E3" s="104"/>
      <c r="F3" s="40"/>
    </row>
    <row r="4" spans="1:10" ht="36" customHeight="1">
      <c r="A4" s="39" t="s">
        <v>3</v>
      </c>
      <c r="B4" s="39" t="s">
        <v>4</v>
      </c>
      <c r="C4" s="105" t="s">
        <v>5</v>
      </c>
      <c r="D4" s="106"/>
      <c r="E4" s="39" t="s">
        <v>6</v>
      </c>
      <c r="F4" s="39" t="s">
        <v>7</v>
      </c>
    </row>
    <row r="5" spans="1:10" ht="36" customHeight="1">
      <c r="A5" s="105" t="s">
        <v>10</v>
      </c>
      <c r="B5" s="106"/>
      <c r="C5" s="100"/>
      <c r="D5" s="101"/>
      <c r="E5" s="41">
        <f>SUM(E6:E12)</f>
        <v>10164715</v>
      </c>
      <c r="F5" s="42"/>
    </row>
    <row r="6" spans="1:10" ht="36" customHeight="1">
      <c r="A6" s="40">
        <v>1</v>
      </c>
      <c r="B6" s="43">
        <v>45779</v>
      </c>
      <c r="C6" s="107" t="s">
        <v>72</v>
      </c>
      <c r="D6" s="108"/>
      <c r="E6" s="44">
        <v>35000</v>
      </c>
      <c r="F6" s="42"/>
      <c r="H6" s="11" t="s">
        <v>112</v>
      </c>
      <c r="J6" s="11" t="s">
        <v>25</v>
      </c>
    </row>
    <row r="7" spans="1:10" ht="36" customHeight="1">
      <c r="A7" s="40">
        <v>2</v>
      </c>
      <c r="B7" s="43">
        <v>45792</v>
      </c>
      <c r="C7" s="95" t="s">
        <v>113</v>
      </c>
      <c r="D7" s="96"/>
      <c r="E7" s="44">
        <v>33515</v>
      </c>
      <c r="F7" s="42"/>
      <c r="H7" s="11" t="s">
        <v>114</v>
      </c>
    </row>
    <row r="8" spans="1:10" ht="36" customHeight="1">
      <c r="A8" s="40">
        <v>3</v>
      </c>
      <c r="B8" s="43">
        <v>45792</v>
      </c>
      <c r="C8" s="95" t="s">
        <v>72</v>
      </c>
      <c r="D8" s="96"/>
      <c r="E8" s="44">
        <v>21000</v>
      </c>
      <c r="F8" s="42"/>
      <c r="H8" s="11" t="s">
        <v>115</v>
      </c>
    </row>
    <row r="9" spans="1:10" ht="36" customHeight="1">
      <c r="A9" s="40">
        <v>4</v>
      </c>
      <c r="B9" s="43">
        <v>45792</v>
      </c>
      <c r="C9" s="95" t="s">
        <v>72</v>
      </c>
      <c r="D9" s="96"/>
      <c r="E9" s="44">
        <v>5000</v>
      </c>
      <c r="F9" s="42"/>
      <c r="H9" s="11" t="s">
        <v>116</v>
      </c>
    </row>
    <row r="10" spans="1:10" ht="36" customHeight="1">
      <c r="A10" s="40">
        <v>5</v>
      </c>
      <c r="B10" s="43">
        <v>45799</v>
      </c>
      <c r="C10" s="109" t="s">
        <v>48</v>
      </c>
      <c r="D10" s="110"/>
      <c r="E10" s="44">
        <v>9763600</v>
      </c>
      <c r="F10" s="42"/>
      <c r="H10" s="11" t="s">
        <v>117</v>
      </c>
    </row>
    <row r="11" spans="1:10" ht="36" customHeight="1">
      <c r="A11" s="40">
        <v>6</v>
      </c>
      <c r="B11" s="43">
        <v>45803</v>
      </c>
      <c r="C11" s="95" t="s">
        <v>118</v>
      </c>
      <c r="D11" s="96"/>
      <c r="E11" s="44">
        <v>303600</v>
      </c>
      <c r="F11" s="42"/>
    </row>
    <row r="12" spans="1:10" ht="36" customHeight="1">
      <c r="A12" s="40">
        <v>7</v>
      </c>
      <c r="B12" s="43">
        <v>45803</v>
      </c>
      <c r="C12" s="95" t="s">
        <v>119</v>
      </c>
      <c r="D12" s="96"/>
      <c r="E12" s="45">
        <v>3000</v>
      </c>
      <c r="F12" s="42"/>
    </row>
    <row r="13" spans="1:10" ht="36" customHeight="1">
      <c r="A13" s="116" t="s">
        <v>26</v>
      </c>
      <c r="B13" s="117"/>
      <c r="C13" s="117"/>
      <c r="D13" s="117"/>
      <c r="E13" s="117"/>
      <c r="F13" s="118"/>
    </row>
    <row r="14" spans="1:10" ht="36" customHeight="1">
      <c r="A14" s="105" t="s">
        <v>8</v>
      </c>
      <c r="B14" s="106"/>
      <c r="C14" s="39" t="s">
        <v>9</v>
      </c>
      <c r="D14" s="39" t="s">
        <v>4</v>
      </c>
      <c r="E14" s="39" t="s">
        <v>6</v>
      </c>
      <c r="F14" s="39" t="s">
        <v>7</v>
      </c>
    </row>
    <row r="15" spans="1:10" ht="36" customHeight="1">
      <c r="A15" s="105" t="s">
        <v>10</v>
      </c>
      <c r="B15" s="106"/>
      <c r="C15" s="119">
        <f>C17+C19+C21+C23+C31</f>
        <v>14175864</v>
      </c>
      <c r="D15" s="120"/>
      <c r="E15" s="121"/>
      <c r="F15" s="42"/>
    </row>
    <row r="16" spans="1:10" ht="36" customHeight="1">
      <c r="A16" s="111" t="s">
        <v>27</v>
      </c>
      <c r="B16" s="39">
        <v>1</v>
      </c>
      <c r="C16" s="46" t="s">
        <v>120</v>
      </c>
      <c r="D16" s="47">
        <v>45813</v>
      </c>
      <c r="E16" s="48">
        <v>6484800</v>
      </c>
      <c r="F16" s="42"/>
    </row>
    <row r="17" spans="1:6" ht="36" customHeight="1">
      <c r="A17" s="112"/>
      <c r="B17" s="39" t="s">
        <v>11</v>
      </c>
      <c r="C17" s="113">
        <f>SUM(E16:E16)</f>
        <v>6484800</v>
      </c>
      <c r="D17" s="114"/>
      <c r="E17" s="115"/>
      <c r="F17" s="42"/>
    </row>
    <row r="18" spans="1:6" ht="36" customHeight="1">
      <c r="A18" s="111" t="s">
        <v>28</v>
      </c>
      <c r="B18" s="39"/>
      <c r="C18" s="49" t="s">
        <v>121</v>
      </c>
      <c r="D18" s="43">
        <v>45796</v>
      </c>
      <c r="E18" s="50">
        <v>5209650</v>
      </c>
      <c r="F18" s="51"/>
    </row>
    <row r="19" spans="1:6" ht="36" customHeight="1">
      <c r="A19" s="112"/>
      <c r="B19" s="39" t="s">
        <v>11</v>
      </c>
      <c r="C19" s="113">
        <f>SUM(E18:E18)</f>
        <v>5209650</v>
      </c>
      <c r="D19" s="114"/>
      <c r="E19" s="115"/>
      <c r="F19" s="42"/>
    </row>
    <row r="20" spans="1:6" ht="36" customHeight="1">
      <c r="A20" s="111" t="s">
        <v>12</v>
      </c>
      <c r="B20" s="39"/>
      <c r="C20" s="46"/>
      <c r="D20" s="46"/>
      <c r="E20" s="52"/>
      <c r="F20" s="42"/>
    </row>
    <row r="21" spans="1:6" ht="36" customHeight="1">
      <c r="A21" s="112"/>
      <c r="B21" s="39" t="s">
        <v>11</v>
      </c>
      <c r="C21" s="122">
        <v>0</v>
      </c>
      <c r="D21" s="123"/>
      <c r="E21" s="124"/>
      <c r="F21" s="42"/>
    </row>
    <row r="22" spans="1:6" ht="36" customHeight="1">
      <c r="A22" s="111" t="s">
        <v>29</v>
      </c>
      <c r="B22" s="39"/>
      <c r="C22" s="46"/>
      <c r="D22" s="53"/>
      <c r="E22" s="48"/>
      <c r="F22" s="42"/>
    </row>
    <row r="23" spans="1:6" ht="36" customHeight="1">
      <c r="A23" s="112"/>
      <c r="B23" s="39" t="s">
        <v>11</v>
      </c>
      <c r="C23" s="125">
        <f>SUM(E22:E22)</f>
        <v>0</v>
      </c>
      <c r="D23" s="126"/>
      <c r="E23" s="127"/>
      <c r="F23" s="42"/>
    </row>
    <row r="24" spans="1:6" ht="36" customHeight="1">
      <c r="A24" s="128" t="s">
        <v>22</v>
      </c>
      <c r="B24" s="39">
        <v>1</v>
      </c>
      <c r="C24" s="57" t="s">
        <v>125</v>
      </c>
      <c r="D24" s="43">
        <v>45779</v>
      </c>
      <c r="E24" s="54">
        <v>131040</v>
      </c>
      <c r="F24" s="42"/>
    </row>
    <row r="25" spans="1:6" ht="36" customHeight="1">
      <c r="A25" s="128"/>
      <c r="B25" s="39">
        <v>2</v>
      </c>
      <c r="C25" s="57" t="s">
        <v>122</v>
      </c>
      <c r="D25" s="43">
        <v>45792</v>
      </c>
      <c r="E25" s="54">
        <v>22000</v>
      </c>
      <c r="F25" s="42"/>
    </row>
    <row r="26" spans="1:6" ht="36" customHeight="1">
      <c r="A26" s="128"/>
      <c r="B26" s="39">
        <v>3</v>
      </c>
      <c r="C26" s="57" t="s">
        <v>126</v>
      </c>
      <c r="D26" s="43">
        <v>45796</v>
      </c>
      <c r="E26" s="54">
        <v>1986800</v>
      </c>
      <c r="F26" s="42"/>
    </row>
    <row r="27" spans="1:6" ht="36" customHeight="1">
      <c r="A27" s="128"/>
      <c r="B27" s="39">
        <v>4</v>
      </c>
      <c r="C27" s="57" t="s">
        <v>123</v>
      </c>
      <c r="D27" s="43">
        <v>45796</v>
      </c>
      <c r="E27" s="54">
        <v>207600</v>
      </c>
      <c r="F27" s="42"/>
    </row>
    <row r="28" spans="1:6" ht="36" customHeight="1">
      <c r="A28" s="128"/>
      <c r="B28" s="39">
        <v>5</v>
      </c>
      <c r="C28" s="57" t="s">
        <v>122</v>
      </c>
      <c r="D28" s="43">
        <v>45797</v>
      </c>
      <c r="E28" s="54">
        <v>22000</v>
      </c>
      <c r="F28" s="42"/>
    </row>
    <row r="29" spans="1:6" ht="36" customHeight="1">
      <c r="A29" s="128"/>
      <c r="B29" s="39">
        <v>6</v>
      </c>
      <c r="C29" s="57" t="s">
        <v>124</v>
      </c>
      <c r="D29" s="43">
        <v>45803</v>
      </c>
      <c r="E29" s="54">
        <v>3524</v>
      </c>
      <c r="F29" s="42"/>
    </row>
    <row r="30" spans="1:6" ht="36" customHeight="1">
      <c r="A30" s="128"/>
      <c r="B30" s="39">
        <v>7</v>
      </c>
      <c r="C30" s="57" t="s">
        <v>149</v>
      </c>
      <c r="D30" s="43">
        <v>45807</v>
      </c>
      <c r="E30" s="54">
        <v>108450</v>
      </c>
      <c r="F30" s="42"/>
    </row>
    <row r="31" spans="1:6" ht="36" customHeight="1">
      <c r="A31" s="112"/>
      <c r="B31" s="39" t="s">
        <v>11</v>
      </c>
      <c r="C31" s="129">
        <f>SUM(E24:E30)</f>
        <v>2481414</v>
      </c>
      <c r="D31" s="130"/>
      <c r="E31" s="131"/>
      <c r="F31" s="42"/>
    </row>
    <row r="32" spans="1:6">
      <c r="E32" s="55"/>
    </row>
    <row r="33" spans="5:5">
      <c r="E33" s="55"/>
    </row>
  </sheetData>
  <mergeCells count="28">
    <mergeCell ref="A20:A21"/>
    <mergeCell ref="C21:E21"/>
    <mergeCell ref="A22:A23"/>
    <mergeCell ref="C23:E23"/>
    <mergeCell ref="A24:A31"/>
    <mergeCell ref="C31:E31"/>
    <mergeCell ref="A18:A19"/>
    <mergeCell ref="C19:E19"/>
    <mergeCell ref="A13:F13"/>
    <mergeCell ref="A14:B14"/>
    <mergeCell ref="A15:B15"/>
    <mergeCell ref="C15:E15"/>
    <mergeCell ref="A16:A17"/>
    <mergeCell ref="C17:E17"/>
    <mergeCell ref="C12:D12"/>
    <mergeCell ref="A1:F1"/>
    <mergeCell ref="B2:C2"/>
    <mergeCell ref="E2:F2"/>
    <mergeCell ref="A3:E3"/>
    <mergeCell ref="C4:D4"/>
    <mergeCell ref="A5:B5"/>
    <mergeCell ref="C5:D5"/>
    <mergeCell ref="C6:D6"/>
    <mergeCell ref="C11:D11"/>
    <mergeCell ref="C8:D8"/>
    <mergeCell ref="C7:D7"/>
    <mergeCell ref="C9:D9"/>
    <mergeCell ref="C10:D1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4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21"/>
  <sheetViews>
    <sheetView view="pageBreakPreview" topLeftCell="A7" zoomScale="70" zoomScaleNormal="100" zoomScaleSheetLayoutView="70" workbookViewId="0">
      <selection activeCell="D10" sqref="D10"/>
    </sheetView>
  </sheetViews>
  <sheetFormatPr defaultRowHeight="16.5"/>
  <cols>
    <col min="1" max="1" width="11.875" style="9" customWidth="1"/>
    <col min="2" max="2" width="15" style="9" bestFit="1" customWidth="1"/>
    <col min="3" max="3" width="49.25" style="9" customWidth="1"/>
    <col min="4" max="4" width="14.75" style="9" customWidth="1"/>
    <col min="5" max="5" width="15.125" style="9" customWidth="1"/>
    <col min="6" max="6" width="11.75" style="9" customWidth="1"/>
  </cols>
  <sheetData>
    <row r="1" spans="1:6" ht="45" customHeight="1">
      <c r="A1" s="135" t="s">
        <v>127</v>
      </c>
      <c r="B1" s="135"/>
      <c r="C1" s="135"/>
      <c r="D1" s="135"/>
      <c r="E1" s="135"/>
      <c r="F1" s="135"/>
    </row>
    <row r="2" spans="1:6" ht="36" customHeight="1">
      <c r="A2" s="58" t="s">
        <v>0</v>
      </c>
      <c r="B2" s="134" t="s">
        <v>32</v>
      </c>
      <c r="C2" s="134"/>
      <c r="D2" s="58" t="s">
        <v>1</v>
      </c>
      <c r="E2" s="134" t="s">
        <v>49</v>
      </c>
      <c r="F2" s="134"/>
    </row>
    <row r="3" spans="1:6" ht="36" customHeight="1">
      <c r="A3" s="136" t="s">
        <v>2</v>
      </c>
      <c r="B3" s="136"/>
      <c r="C3" s="136"/>
      <c r="D3" s="136"/>
      <c r="E3" s="136"/>
      <c r="F3" s="59"/>
    </row>
    <row r="4" spans="1:6" ht="36" customHeight="1">
      <c r="A4" s="58" t="s">
        <v>3</v>
      </c>
      <c r="B4" s="58" t="s">
        <v>4</v>
      </c>
      <c r="C4" s="132" t="s">
        <v>5</v>
      </c>
      <c r="D4" s="132"/>
      <c r="E4" s="58" t="s">
        <v>6</v>
      </c>
      <c r="F4" s="58" t="s">
        <v>7</v>
      </c>
    </row>
    <row r="5" spans="1:6" ht="36" customHeight="1">
      <c r="A5" s="132" t="s">
        <v>10</v>
      </c>
      <c r="B5" s="132"/>
      <c r="C5" s="133"/>
      <c r="D5" s="134"/>
      <c r="E5" s="134"/>
      <c r="F5" s="60"/>
    </row>
    <row r="6" spans="1:6" ht="36" customHeight="1">
      <c r="A6" s="60">
        <v>1</v>
      </c>
      <c r="B6" s="61"/>
      <c r="C6" s="137"/>
      <c r="D6" s="138"/>
      <c r="E6" s="62"/>
      <c r="F6" s="60"/>
    </row>
    <row r="7" spans="1:6" ht="36" customHeight="1">
      <c r="A7" s="136" t="s">
        <v>18</v>
      </c>
      <c r="B7" s="136"/>
      <c r="C7" s="136"/>
      <c r="D7" s="136"/>
      <c r="E7" s="136"/>
      <c r="F7" s="136"/>
    </row>
    <row r="8" spans="1:6" ht="36" customHeight="1">
      <c r="A8" s="132" t="s">
        <v>8</v>
      </c>
      <c r="B8" s="132"/>
      <c r="C8" s="58" t="s">
        <v>33</v>
      </c>
      <c r="D8" s="58" t="s">
        <v>4</v>
      </c>
      <c r="E8" s="58" t="s">
        <v>6</v>
      </c>
      <c r="F8" s="58" t="s">
        <v>7</v>
      </c>
    </row>
    <row r="9" spans="1:6" ht="36" customHeight="1">
      <c r="A9" s="132" t="s">
        <v>10</v>
      </c>
      <c r="B9" s="132"/>
      <c r="C9" s="133">
        <f>C12+C14+C21</f>
        <v>6558240</v>
      </c>
      <c r="D9" s="134"/>
      <c r="E9" s="134"/>
      <c r="F9" s="60"/>
    </row>
    <row r="10" spans="1:6" ht="36" customHeight="1">
      <c r="A10" s="140" t="s">
        <v>13</v>
      </c>
      <c r="B10" s="58">
        <v>1</v>
      </c>
      <c r="C10" s="63" t="s">
        <v>129</v>
      </c>
      <c r="D10" s="64">
        <v>45813</v>
      </c>
      <c r="E10" s="65">
        <v>2400000</v>
      </c>
      <c r="F10" s="60"/>
    </row>
    <row r="11" spans="1:6" ht="36" customHeight="1">
      <c r="A11" s="140"/>
      <c r="B11" s="58">
        <v>2</v>
      </c>
      <c r="C11" s="63" t="s">
        <v>130</v>
      </c>
      <c r="D11" s="64">
        <v>45813</v>
      </c>
      <c r="E11" s="65">
        <v>3566400</v>
      </c>
      <c r="F11" s="60"/>
    </row>
    <row r="12" spans="1:6" ht="36" customHeight="1">
      <c r="A12" s="141"/>
      <c r="B12" s="58" t="s">
        <v>11</v>
      </c>
      <c r="C12" s="139">
        <f>SUM(E10:E11)</f>
        <v>5966400</v>
      </c>
      <c r="D12" s="139"/>
      <c r="E12" s="139"/>
      <c r="F12" s="60"/>
    </row>
    <row r="13" spans="1:6" ht="36" customHeight="1">
      <c r="A13" s="132" t="s">
        <v>14</v>
      </c>
      <c r="B13" s="58"/>
      <c r="C13" s="59"/>
      <c r="D13" s="64"/>
      <c r="E13" s="66"/>
      <c r="F13" s="60"/>
    </row>
    <row r="14" spans="1:6" ht="36" customHeight="1">
      <c r="A14" s="132"/>
      <c r="B14" s="58" t="s">
        <v>11</v>
      </c>
      <c r="C14" s="139">
        <f>E13</f>
        <v>0</v>
      </c>
      <c r="D14" s="139"/>
      <c r="E14" s="139"/>
      <c r="F14" s="60"/>
    </row>
    <row r="15" spans="1:6" ht="36" customHeight="1">
      <c r="A15" s="132" t="s">
        <v>12</v>
      </c>
      <c r="B15" s="58"/>
      <c r="C15" s="60"/>
      <c r="D15" s="60"/>
      <c r="E15" s="60"/>
      <c r="F15" s="60"/>
    </row>
    <row r="16" spans="1:6" ht="36" customHeight="1">
      <c r="A16" s="132"/>
      <c r="B16" s="58" t="s">
        <v>11</v>
      </c>
      <c r="C16" s="139">
        <f>E15</f>
        <v>0</v>
      </c>
      <c r="D16" s="139"/>
      <c r="E16" s="139"/>
      <c r="F16" s="60"/>
    </row>
    <row r="17" spans="1:6" ht="36" customHeight="1">
      <c r="A17" s="132" t="s">
        <v>29</v>
      </c>
      <c r="B17" s="58"/>
      <c r="C17" s="60"/>
      <c r="D17" s="60"/>
      <c r="E17" s="60"/>
      <c r="F17" s="60"/>
    </row>
    <row r="18" spans="1:6" ht="36" customHeight="1">
      <c r="A18" s="132"/>
      <c r="B18" s="58" t="s">
        <v>11</v>
      </c>
      <c r="C18" s="139">
        <f>E17</f>
        <v>0</v>
      </c>
      <c r="D18" s="139"/>
      <c r="E18" s="139"/>
      <c r="F18" s="60"/>
    </row>
    <row r="19" spans="1:6" ht="36" customHeight="1">
      <c r="A19" s="142" t="s">
        <v>22</v>
      </c>
      <c r="B19" s="58">
        <v>1</v>
      </c>
      <c r="C19" s="67" t="s">
        <v>132</v>
      </c>
      <c r="D19" s="68">
        <v>45779</v>
      </c>
      <c r="E19" s="69">
        <v>96840</v>
      </c>
      <c r="F19" s="60"/>
    </row>
    <row r="20" spans="1:6" ht="36" customHeight="1">
      <c r="A20" s="140"/>
      <c r="B20" s="58">
        <v>2</v>
      </c>
      <c r="C20" s="70" t="s">
        <v>128</v>
      </c>
      <c r="D20" s="68">
        <v>45796</v>
      </c>
      <c r="E20" s="69">
        <v>495000</v>
      </c>
      <c r="F20" s="60"/>
    </row>
    <row r="21" spans="1:6" ht="36" customHeight="1">
      <c r="A21" s="141"/>
      <c r="B21" s="58" t="s">
        <v>11</v>
      </c>
      <c r="C21" s="139">
        <f>SUM(E19:E20)</f>
        <v>591840</v>
      </c>
      <c r="D21" s="139"/>
      <c r="E21" s="139"/>
      <c r="F21" s="60"/>
    </row>
  </sheetData>
  <mergeCells count="22">
    <mergeCell ref="A17:A18"/>
    <mergeCell ref="C18:E18"/>
    <mergeCell ref="C21:E21"/>
    <mergeCell ref="A10:A12"/>
    <mergeCell ref="C12:E12"/>
    <mergeCell ref="A13:A14"/>
    <mergeCell ref="C14:E14"/>
    <mergeCell ref="A15:A16"/>
    <mergeCell ref="C16:E16"/>
    <mergeCell ref="A19:A21"/>
    <mergeCell ref="C6:D6"/>
    <mergeCell ref="A7:F7"/>
    <mergeCell ref="A8:B8"/>
    <mergeCell ref="A9:B9"/>
    <mergeCell ref="C9:E9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G25"/>
  <sheetViews>
    <sheetView view="pageBreakPreview" topLeftCell="A7" zoomScale="70" zoomScaleNormal="85" zoomScaleSheetLayoutView="70" workbookViewId="0">
      <selection activeCell="C20" sqref="C20"/>
    </sheetView>
  </sheetViews>
  <sheetFormatPr defaultColWidth="9" defaultRowHeight="16.5"/>
  <cols>
    <col min="1" max="1" width="11.875" style="12" customWidth="1"/>
    <col min="2" max="2" width="14.75" style="12" customWidth="1"/>
    <col min="3" max="3" width="55.625" style="12" customWidth="1"/>
    <col min="4" max="4" width="13.25" style="12" customWidth="1"/>
    <col min="5" max="5" width="18" style="14" customWidth="1"/>
    <col min="6" max="6" width="13.875" style="12" customWidth="1"/>
    <col min="7" max="7" width="0" style="3" hidden="1" customWidth="1"/>
    <col min="8" max="16384" width="9" style="3"/>
  </cols>
  <sheetData>
    <row r="1" spans="1:7" s="2" customFormat="1" ht="45" customHeight="1">
      <c r="A1" s="147" t="s">
        <v>131</v>
      </c>
      <c r="B1" s="148"/>
      <c r="C1" s="148"/>
      <c r="D1" s="148"/>
      <c r="E1" s="148"/>
      <c r="F1" s="149"/>
    </row>
    <row r="2" spans="1:7" ht="36" customHeight="1">
      <c r="A2" s="58" t="s">
        <v>0</v>
      </c>
      <c r="B2" s="150" t="s">
        <v>36</v>
      </c>
      <c r="C2" s="151"/>
      <c r="D2" s="58" t="s">
        <v>1</v>
      </c>
      <c r="E2" s="150" t="s">
        <v>49</v>
      </c>
      <c r="F2" s="151"/>
    </row>
    <row r="3" spans="1:7" ht="36" customHeight="1">
      <c r="A3" s="152" t="s">
        <v>2</v>
      </c>
      <c r="B3" s="153"/>
      <c r="C3" s="153"/>
      <c r="D3" s="153"/>
      <c r="E3" s="154"/>
      <c r="F3" s="63"/>
    </row>
    <row r="4" spans="1:7" ht="36" customHeight="1">
      <c r="A4" s="58" t="s">
        <v>3</v>
      </c>
      <c r="B4" s="58" t="s">
        <v>4</v>
      </c>
      <c r="C4" s="145" t="s">
        <v>30</v>
      </c>
      <c r="D4" s="146"/>
      <c r="E4" s="58" t="s">
        <v>42</v>
      </c>
      <c r="F4" s="58" t="s">
        <v>7</v>
      </c>
    </row>
    <row r="5" spans="1:7" ht="36" customHeight="1">
      <c r="A5" s="145" t="s">
        <v>43</v>
      </c>
      <c r="B5" s="146"/>
      <c r="C5" s="145"/>
      <c r="D5" s="146"/>
      <c r="E5" s="71">
        <f>SUM(E6:E6)</f>
        <v>0</v>
      </c>
      <c r="F5" s="58"/>
    </row>
    <row r="6" spans="1:7" s="15" customFormat="1" ht="36" customHeight="1">
      <c r="A6" s="72">
        <v>1</v>
      </c>
      <c r="B6" s="73"/>
      <c r="C6" s="143"/>
      <c r="D6" s="144"/>
      <c r="E6" s="74"/>
      <c r="F6" s="74"/>
    </row>
    <row r="7" spans="1:7" ht="36" customHeight="1">
      <c r="A7" s="152" t="s">
        <v>44</v>
      </c>
      <c r="B7" s="153"/>
      <c r="C7" s="153"/>
      <c r="D7" s="153"/>
      <c r="E7" s="153"/>
      <c r="F7" s="154"/>
      <c r="G7" s="4" t="s">
        <v>41</v>
      </c>
    </row>
    <row r="8" spans="1:7" ht="36" customHeight="1">
      <c r="A8" s="145" t="s">
        <v>8</v>
      </c>
      <c r="B8" s="146"/>
      <c r="C8" s="58" t="s">
        <v>9</v>
      </c>
      <c r="D8" s="58" t="s">
        <v>4</v>
      </c>
      <c r="E8" s="58" t="s">
        <v>6</v>
      </c>
      <c r="F8" s="58" t="s">
        <v>7</v>
      </c>
      <c r="G8" s="5" t="s">
        <v>41</v>
      </c>
    </row>
    <row r="9" spans="1:7" ht="36" customHeight="1">
      <c r="A9" s="145" t="s">
        <v>10</v>
      </c>
      <c r="B9" s="146"/>
      <c r="C9" s="155">
        <f>C12+C14+C16+C18+C21</f>
        <v>22310890</v>
      </c>
      <c r="D9" s="156"/>
      <c r="E9" s="157"/>
      <c r="F9" s="60"/>
      <c r="G9" s="4" t="s">
        <v>41</v>
      </c>
    </row>
    <row r="10" spans="1:7" ht="36" customHeight="1">
      <c r="A10" s="142" t="s">
        <v>13</v>
      </c>
      <c r="B10" s="58">
        <v>1</v>
      </c>
      <c r="C10" s="60" t="s">
        <v>146</v>
      </c>
      <c r="D10" s="64">
        <v>45813</v>
      </c>
      <c r="E10" s="75">
        <v>11237500</v>
      </c>
      <c r="F10" s="60"/>
      <c r="G10" s="5" t="s">
        <v>41</v>
      </c>
    </row>
    <row r="11" spans="1:7" ht="36" customHeight="1">
      <c r="A11" s="140"/>
      <c r="B11" s="58">
        <v>2</v>
      </c>
      <c r="C11" s="60" t="s">
        <v>147</v>
      </c>
      <c r="D11" s="64">
        <v>45813</v>
      </c>
      <c r="E11" s="75">
        <v>10793750</v>
      </c>
      <c r="F11" s="60"/>
      <c r="G11" s="5"/>
    </row>
    <row r="12" spans="1:7" ht="36" customHeight="1">
      <c r="A12" s="141"/>
      <c r="B12" s="58" t="s">
        <v>11</v>
      </c>
      <c r="C12" s="158">
        <f>SUM(E10:E11)</f>
        <v>22031250</v>
      </c>
      <c r="D12" s="159"/>
      <c r="E12" s="160"/>
      <c r="F12" s="60"/>
      <c r="G12" s="4" t="s">
        <v>41</v>
      </c>
    </row>
    <row r="13" spans="1:7" ht="36" customHeight="1">
      <c r="A13" s="142" t="s">
        <v>45</v>
      </c>
      <c r="B13" s="58">
        <v>1</v>
      </c>
      <c r="C13" s="67"/>
      <c r="D13" s="76"/>
      <c r="E13" s="77"/>
      <c r="F13" s="60"/>
      <c r="G13" s="5" t="s">
        <v>41</v>
      </c>
    </row>
    <row r="14" spans="1:7" ht="36" customHeight="1">
      <c r="A14" s="141"/>
      <c r="B14" s="58" t="s">
        <v>11</v>
      </c>
      <c r="C14" s="164">
        <f>SUM(E13:E13)</f>
        <v>0</v>
      </c>
      <c r="D14" s="165"/>
      <c r="E14" s="166"/>
      <c r="F14" s="60"/>
      <c r="G14" s="4" t="s">
        <v>41</v>
      </c>
    </row>
    <row r="15" spans="1:7" ht="36" customHeight="1">
      <c r="A15" s="142" t="s">
        <v>12</v>
      </c>
      <c r="B15" s="58">
        <v>1</v>
      </c>
      <c r="C15" s="67"/>
      <c r="D15" s="67"/>
      <c r="E15" s="78"/>
      <c r="F15" s="60"/>
      <c r="G15" s="5" t="s">
        <v>41</v>
      </c>
    </row>
    <row r="16" spans="1:7" ht="36" customHeight="1">
      <c r="A16" s="141"/>
      <c r="B16" s="58" t="s">
        <v>11</v>
      </c>
      <c r="C16" s="167">
        <v>0</v>
      </c>
      <c r="D16" s="168"/>
      <c r="E16" s="169"/>
      <c r="F16" s="60"/>
      <c r="G16" s="4" t="s">
        <v>41</v>
      </c>
    </row>
    <row r="17" spans="1:7" ht="36" customHeight="1">
      <c r="A17" s="142" t="s">
        <v>29</v>
      </c>
      <c r="B17" s="58">
        <v>1</v>
      </c>
      <c r="C17" s="67"/>
      <c r="D17" s="76"/>
      <c r="E17" s="77"/>
      <c r="F17" s="60"/>
      <c r="G17" s="5" t="s">
        <v>41</v>
      </c>
    </row>
    <row r="18" spans="1:7" ht="36" customHeight="1">
      <c r="A18" s="141"/>
      <c r="B18" s="58" t="s">
        <v>11</v>
      </c>
      <c r="C18" s="164">
        <f>SUM(E17:E17)</f>
        <v>0</v>
      </c>
      <c r="D18" s="165"/>
      <c r="E18" s="166"/>
      <c r="F18" s="60"/>
      <c r="G18" s="4" t="s">
        <v>41</v>
      </c>
    </row>
    <row r="19" spans="1:7" ht="36" customHeight="1">
      <c r="A19" s="142" t="s">
        <v>46</v>
      </c>
      <c r="B19" s="58">
        <v>1</v>
      </c>
      <c r="C19" s="69" t="s">
        <v>148</v>
      </c>
      <c r="D19" s="64">
        <v>45779</v>
      </c>
      <c r="E19" s="79">
        <v>279640</v>
      </c>
      <c r="F19" s="60"/>
      <c r="G19" s="5" t="s">
        <v>41</v>
      </c>
    </row>
    <row r="20" spans="1:7" ht="36" customHeight="1">
      <c r="A20" s="140"/>
      <c r="B20" s="58">
        <v>2</v>
      </c>
      <c r="C20" s="67"/>
      <c r="D20" s="68"/>
      <c r="E20" s="79"/>
      <c r="F20" s="60"/>
      <c r="G20" s="16"/>
    </row>
    <row r="21" spans="1:7" ht="36" customHeight="1">
      <c r="A21" s="141"/>
      <c r="B21" s="58" t="s">
        <v>11</v>
      </c>
      <c r="C21" s="161">
        <f>SUM(E19:E20)</f>
        <v>279640</v>
      </c>
      <c r="D21" s="162"/>
      <c r="E21" s="163"/>
      <c r="F21" s="60"/>
    </row>
    <row r="22" spans="1:7">
      <c r="E22" s="13"/>
    </row>
    <row r="23" spans="1:7">
      <c r="E23" s="13"/>
    </row>
    <row r="25" spans="1:7">
      <c r="C25" s="18"/>
    </row>
  </sheetData>
  <mergeCells count="22">
    <mergeCell ref="A19:A21"/>
    <mergeCell ref="C21:E21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C6:D6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F26"/>
  <sheetViews>
    <sheetView view="pageBreakPreview" topLeftCell="A4" zoomScale="70" zoomScaleNormal="100" zoomScaleSheetLayoutView="70" workbookViewId="0">
      <selection activeCell="C12" sqref="C12:E12"/>
    </sheetView>
  </sheetViews>
  <sheetFormatPr defaultRowHeight="16.5"/>
  <cols>
    <col min="1" max="1" width="11.875" style="6" customWidth="1"/>
    <col min="2" max="2" width="14.75" style="6" customWidth="1"/>
    <col min="3" max="3" width="56.37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70" t="s">
        <v>133</v>
      </c>
      <c r="B1" s="171"/>
      <c r="C1" s="171"/>
      <c r="D1" s="171"/>
      <c r="E1" s="171"/>
      <c r="F1" s="172"/>
    </row>
    <row r="2" spans="1:6" ht="36" customHeight="1">
      <c r="A2" s="19" t="s">
        <v>0</v>
      </c>
      <c r="B2" s="173" t="s">
        <v>34</v>
      </c>
      <c r="C2" s="173"/>
      <c r="D2" s="19" t="s">
        <v>1</v>
      </c>
      <c r="E2" s="173" t="s">
        <v>47</v>
      </c>
      <c r="F2" s="173"/>
    </row>
    <row r="3" spans="1:6" ht="36" customHeight="1">
      <c r="A3" s="174" t="s">
        <v>2</v>
      </c>
      <c r="B3" s="175"/>
      <c r="C3" s="175"/>
      <c r="D3" s="175"/>
      <c r="E3" s="176"/>
      <c r="F3" s="21"/>
    </row>
    <row r="4" spans="1:6" ht="36" customHeight="1">
      <c r="A4" s="19" t="s">
        <v>3</v>
      </c>
      <c r="B4" s="19" t="s">
        <v>4</v>
      </c>
      <c r="C4" s="88" t="s">
        <v>134</v>
      </c>
      <c r="D4" s="89"/>
      <c r="E4" s="19" t="s">
        <v>135</v>
      </c>
      <c r="F4" s="19" t="s">
        <v>7</v>
      </c>
    </row>
    <row r="5" spans="1:6" ht="36" customHeight="1">
      <c r="A5" s="88" t="s">
        <v>16</v>
      </c>
      <c r="B5" s="89"/>
      <c r="C5" s="100"/>
      <c r="D5" s="101"/>
      <c r="E5" s="30">
        <f>SUM(E6:E6)</f>
        <v>4840000</v>
      </c>
      <c r="F5" s="20"/>
    </row>
    <row r="6" spans="1:6" ht="36" customHeight="1">
      <c r="A6" s="20">
        <v>1</v>
      </c>
      <c r="B6" s="20"/>
      <c r="C6" s="83" t="s">
        <v>136</v>
      </c>
      <c r="D6" s="84"/>
      <c r="E6" s="30">
        <v>4840000</v>
      </c>
      <c r="F6" s="20"/>
    </row>
    <row r="7" spans="1:6" ht="36" customHeight="1">
      <c r="A7" s="174" t="s">
        <v>18</v>
      </c>
      <c r="B7" s="175"/>
      <c r="C7" s="175"/>
      <c r="D7" s="175"/>
      <c r="E7" s="175"/>
      <c r="F7" s="176"/>
    </row>
    <row r="8" spans="1:6" ht="36" customHeight="1">
      <c r="A8" s="88" t="s">
        <v>8</v>
      </c>
      <c r="B8" s="89"/>
      <c r="C8" s="19" t="s">
        <v>9</v>
      </c>
      <c r="D8" s="19" t="s">
        <v>4</v>
      </c>
      <c r="E8" s="19" t="s">
        <v>6</v>
      </c>
      <c r="F8" s="19" t="s">
        <v>7</v>
      </c>
    </row>
    <row r="9" spans="1:6" ht="36" customHeight="1">
      <c r="A9" s="88" t="s">
        <v>10</v>
      </c>
      <c r="B9" s="89"/>
      <c r="C9" s="188">
        <f>C12+C14+C16+C18+C20</f>
        <v>8595210</v>
      </c>
      <c r="D9" s="189"/>
      <c r="E9" s="190"/>
      <c r="F9" s="20"/>
    </row>
    <row r="10" spans="1:6" ht="36" customHeight="1">
      <c r="A10" s="177" t="s">
        <v>13</v>
      </c>
      <c r="B10" s="19">
        <v>1</v>
      </c>
      <c r="C10" s="24" t="s">
        <v>137</v>
      </c>
      <c r="D10" s="25">
        <v>45813</v>
      </c>
      <c r="E10" s="26">
        <v>4750000</v>
      </c>
      <c r="F10" s="20"/>
    </row>
    <row r="11" spans="1:6" ht="36" customHeight="1">
      <c r="A11" s="191"/>
      <c r="B11" s="19">
        <v>2</v>
      </c>
      <c r="C11" s="24" t="s">
        <v>137</v>
      </c>
      <c r="D11" s="25">
        <v>45813</v>
      </c>
      <c r="E11" s="26">
        <v>3753000</v>
      </c>
      <c r="F11" s="20"/>
    </row>
    <row r="12" spans="1:6" ht="36" customHeight="1">
      <c r="A12" s="178"/>
      <c r="B12" s="19" t="s">
        <v>11</v>
      </c>
      <c r="C12" s="192">
        <f>SUM(E10:E11)</f>
        <v>8503000</v>
      </c>
      <c r="D12" s="193"/>
      <c r="E12" s="194"/>
      <c r="F12" s="20"/>
    </row>
    <row r="13" spans="1:6" ht="36" customHeight="1">
      <c r="A13" s="177" t="s">
        <v>138</v>
      </c>
      <c r="B13" s="19">
        <v>1</v>
      </c>
      <c r="C13" s="27"/>
      <c r="D13" s="29"/>
      <c r="E13" s="28"/>
      <c r="F13" s="20"/>
    </row>
    <row r="14" spans="1:6" ht="36" customHeight="1">
      <c r="A14" s="178"/>
      <c r="B14" s="19" t="s">
        <v>11</v>
      </c>
      <c r="C14" s="182"/>
      <c r="D14" s="183"/>
      <c r="E14" s="184"/>
      <c r="F14" s="20"/>
    </row>
    <row r="15" spans="1:6" ht="36" customHeight="1">
      <c r="A15" s="177" t="s">
        <v>12</v>
      </c>
      <c r="B15" s="19">
        <v>1</v>
      </c>
      <c r="C15" s="27"/>
      <c r="D15" s="27"/>
      <c r="E15" s="34"/>
      <c r="F15" s="20"/>
    </row>
    <row r="16" spans="1:6" ht="36" customHeight="1">
      <c r="A16" s="178"/>
      <c r="B16" s="19" t="s">
        <v>11</v>
      </c>
      <c r="C16" s="185"/>
      <c r="D16" s="186"/>
      <c r="E16" s="187"/>
      <c r="F16" s="20"/>
    </row>
    <row r="17" spans="1:6" ht="36" customHeight="1">
      <c r="A17" s="177" t="s">
        <v>29</v>
      </c>
      <c r="B17" s="19">
        <v>1</v>
      </c>
      <c r="C17" s="27"/>
      <c r="D17" s="29"/>
      <c r="E17" s="28"/>
      <c r="F17" s="20"/>
    </row>
    <row r="18" spans="1:6" ht="36" customHeight="1">
      <c r="A18" s="178"/>
      <c r="B18" s="19" t="s">
        <v>11</v>
      </c>
      <c r="C18" s="182"/>
      <c r="D18" s="183"/>
      <c r="E18" s="184"/>
      <c r="F18" s="20"/>
    </row>
    <row r="19" spans="1:6" ht="36" customHeight="1">
      <c r="A19" s="177" t="s">
        <v>139</v>
      </c>
      <c r="B19" s="19">
        <v>1</v>
      </c>
      <c r="C19" s="27" t="s">
        <v>140</v>
      </c>
      <c r="D19" s="25">
        <v>45779</v>
      </c>
      <c r="E19" s="28">
        <v>92210</v>
      </c>
      <c r="F19" s="20"/>
    </row>
    <row r="20" spans="1:6" ht="36" customHeight="1">
      <c r="A20" s="178"/>
      <c r="B20" s="19" t="s">
        <v>11</v>
      </c>
      <c r="C20" s="179">
        <f>SUM(E19:E19)</f>
        <v>92210</v>
      </c>
      <c r="D20" s="180"/>
      <c r="E20" s="181"/>
      <c r="F20" s="20"/>
    </row>
    <row r="21" spans="1:6" ht="36" customHeight="1">
      <c r="E21" s="7"/>
    </row>
    <row r="22" spans="1:6" ht="36" customHeight="1">
      <c r="E22" s="7"/>
    </row>
    <row r="23" spans="1:6" ht="36" customHeight="1"/>
    <row r="24" spans="1:6" ht="36" customHeight="1"/>
    <row r="25" spans="1:6" ht="36" customHeight="1"/>
    <row r="26" spans="1:6" ht="36" customHeight="1"/>
  </sheetData>
  <mergeCells count="22">
    <mergeCell ref="C6:D6"/>
    <mergeCell ref="A19:A20"/>
    <mergeCell ref="C20:E20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F22"/>
  <sheetViews>
    <sheetView view="pageBreakPreview" topLeftCell="A7" zoomScale="70" zoomScaleNormal="100" zoomScaleSheetLayoutView="70" workbookViewId="0">
      <selection activeCell="C18" sqref="C18:E18"/>
    </sheetView>
  </sheetViews>
  <sheetFormatPr defaultRowHeight="16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70" t="s">
        <v>141</v>
      </c>
      <c r="B1" s="171"/>
      <c r="C1" s="171"/>
      <c r="D1" s="171"/>
      <c r="E1" s="171"/>
      <c r="F1" s="172"/>
    </row>
    <row r="2" spans="1:6" ht="36" customHeight="1">
      <c r="A2" s="19" t="s">
        <v>39</v>
      </c>
      <c r="B2" s="173" t="s">
        <v>31</v>
      </c>
      <c r="C2" s="173"/>
      <c r="D2" s="19" t="s">
        <v>1</v>
      </c>
      <c r="E2" s="173" t="s">
        <v>47</v>
      </c>
      <c r="F2" s="173"/>
    </row>
    <row r="3" spans="1:6" ht="36" customHeight="1">
      <c r="A3" s="174" t="s">
        <v>2</v>
      </c>
      <c r="B3" s="175"/>
      <c r="C3" s="175"/>
      <c r="D3" s="175"/>
      <c r="E3" s="176"/>
      <c r="F3" s="21"/>
    </row>
    <row r="4" spans="1:6" ht="36" customHeight="1">
      <c r="A4" s="19" t="s">
        <v>3</v>
      </c>
      <c r="B4" s="19" t="s">
        <v>4</v>
      </c>
      <c r="C4" s="88" t="s">
        <v>30</v>
      </c>
      <c r="D4" s="89"/>
      <c r="E4" s="19" t="s">
        <v>21</v>
      </c>
      <c r="F4" s="19" t="s">
        <v>7</v>
      </c>
    </row>
    <row r="5" spans="1:6" ht="36" customHeight="1">
      <c r="A5" s="88" t="s">
        <v>16</v>
      </c>
      <c r="B5" s="89"/>
      <c r="C5" s="83"/>
      <c r="D5" s="84"/>
      <c r="E5" s="30">
        <f>SUM(E6:E6)</f>
        <v>2475000</v>
      </c>
      <c r="F5" s="20"/>
    </row>
    <row r="6" spans="1:6" ht="36" customHeight="1">
      <c r="A6" s="20">
        <v>1</v>
      </c>
      <c r="B6" s="23">
        <v>45786</v>
      </c>
      <c r="C6" s="83" t="s">
        <v>53</v>
      </c>
      <c r="D6" s="84"/>
      <c r="E6" s="30">
        <v>2475000</v>
      </c>
      <c r="F6" s="20"/>
    </row>
    <row r="7" spans="1:6" ht="36" customHeight="1">
      <c r="A7" s="174" t="s">
        <v>18</v>
      </c>
      <c r="B7" s="175"/>
      <c r="C7" s="175"/>
      <c r="D7" s="175"/>
      <c r="E7" s="175"/>
      <c r="F7" s="176"/>
    </row>
    <row r="8" spans="1:6" ht="36" customHeight="1">
      <c r="A8" s="88" t="s">
        <v>8</v>
      </c>
      <c r="B8" s="89"/>
      <c r="C8" s="19" t="s">
        <v>9</v>
      </c>
      <c r="D8" s="19" t="s">
        <v>4</v>
      </c>
      <c r="E8" s="19" t="s">
        <v>6</v>
      </c>
      <c r="F8" s="19" t="s">
        <v>7</v>
      </c>
    </row>
    <row r="9" spans="1:6" ht="36" customHeight="1">
      <c r="A9" s="88" t="s">
        <v>10</v>
      </c>
      <c r="B9" s="89"/>
      <c r="C9" s="188">
        <f>C12+C14+C16+C18+C20</f>
        <v>10080410</v>
      </c>
      <c r="D9" s="189"/>
      <c r="E9" s="190"/>
      <c r="F9" s="20"/>
    </row>
    <row r="10" spans="1:6" ht="36" customHeight="1">
      <c r="A10" s="177" t="s">
        <v>13</v>
      </c>
      <c r="B10" s="19">
        <v>1</v>
      </c>
      <c r="C10" s="24" t="s">
        <v>142</v>
      </c>
      <c r="D10" s="25">
        <v>45813</v>
      </c>
      <c r="E10" s="26">
        <v>5250000</v>
      </c>
      <c r="F10" s="20"/>
    </row>
    <row r="11" spans="1:6" ht="36" customHeight="1">
      <c r="A11" s="191"/>
      <c r="B11" s="19">
        <v>2</v>
      </c>
      <c r="C11" s="24" t="s">
        <v>143</v>
      </c>
      <c r="D11" s="25">
        <v>45813</v>
      </c>
      <c r="E11" s="26">
        <v>4703750</v>
      </c>
      <c r="F11" s="20"/>
    </row>
    <row r="12" spans="1:6" ht="36" customHeight="1">
      <c r="A12" s="178"/>
      <c r="B12" s="19" t="s">
        <v>11</v>
      </c>
      <c r="C12" s="192">
        <f>SUM(E10:E11)</f>
        <v>9953750</v>
      </c>
      <c r="D12" s="193"/>
      <c r="E12" s="194"/>
      <c r="F12" s="20"/>
    </row>
    <row r="13" spans="1:6" ht="36" customHeight="1">
      <c r="A13" s="177" t="s">
        <v>14</v>
      </c>
      <c r="B13" s="19">
        <v>1</v>
      </c>
      <c r="C13" s="27"/>
      <c r="D13" s="29"/>
      <c r="E13" s="28"/>
      <c r="F13" s="20"/>
    </row>
    <row r="14" spans="1:6" ht="36" customHeight="1">
      <c r="A14" s="178"/>
      <c r="B14" s="19" t="s">
        <v>11</v>
      </c>
      <c r="C14" s="182">
        <f>SUM(E13:E13)</f>
        <v>0</v>
      </c>
      <c r="D14" s="183"/>
      <c r="E14" s="184"/>
      <c r="F14" s="20"/>
    </row>
    <row r="15" spans="1:6" ht="36" customHeight="1">
      <c r="A15" s="177" t="s">
        <v>12</v>
      </c>
      <c r="B15" s="19">
        <v>1</v>
      </c>
      <c r="C15" s="27"/>
      <c r="D15" s="27"/>
      <c r="E15" s="34"/>
      <c r="F15" s="20"/>
    </row>
    <row r="16" spans="1:6" ht="36" customHeight="1">
      <c r="A16" s="178"/>
      <c r="B16" s="19" t="s">
        <v>11</v>
      </c>
      <c r="C16" s="185">
        <v>0</v>
      </c>
      <c r="D16" s="186"/>
      <c r="E16" s="187"/>
      <c r="F16" s="20"/>
    </row>
    <row r="17" spans="1:6" ht="36" customHeight="1">
      <c r="A17" s="177" t="s">
        <v>29</v>
      </c>
      <c r="B17" s="19">
        <v>1</v>
      </c>
      <c r="C17" s="27"/>
      <c r="D17" s="29"/>
      <c r="E17" s="28"/>
      <c r="F17" s="20"/>
    </row>
    <row r="18" spans="1:6" ht="36" customHeight="1">
      <c r="A18" s="178"/>
      <c r="B18" s="19" t="s">
        <v>11</v>
      </c>
      <c r="C18" s="182">
        <f>SUM(E17:E17)</f>
        <v>0</v>
      </c>
      <c r="D18" s="183"/>
      <c r="E18" s="184"/>
      <c r="F18" s="20"/>
    </row>
    <row r="19" spans="1:6" ht="36" customHeight="1">
      <c r="A19" s="177" t="s">
        <v>144</v>
      </c>
      <c r="B19" s="19">
        <v>1</v>
      </c>
      <c r="C19" s="27" t="s">
        <v>145</v>
      </c>
      <c r="D19" s="29">
        <v>45779</v>
      </c>
      <c r="E19" s="28">
        <v>126660</v>
      </c>
      <c r="F19" s="20"/>
    </row>
    <row r="20" spans="1:6" ht="36" customHeight="1">
      <c r="A20" s="178"/>
      <c r="B20" s="19" t="s">
        <v>11</v>
      </c>
      <c r="C20" s="179">
        <f>SUM(E19:E19)</f>
        <v>126660</v>
      </c>
      <c r="D20" s="180"/>
      <c r="E20" s="181"/>
      <c r="F20" s="20"/>
    </row>
    <row r="21" spans="1:6" ht="36" customHeight="1">
      <c r="E21" s="7"/>
    </row>
    <row r="22" spans="1:6" ht="36" customHeight="1">
      <c r="E22" s="7"/>
    </row>
  </sheetData>
  <mergeCells count="22">
    <mergeCell ref="A19:A20"/>
    <mergeCell ref="C20:E20"/>
    <mergeCell ref="C16:E16"/>
    <mergeCell ref="A5:B5"/>
    <mergeCell ref="C5:D5"/>
    <mergeCell ref="C6:D6"/>
    <mergeCell ref="C12:E12"/>
    <mergeCell ref="A10:A12"/>
    <mergeCell ref="A17:A18"/>
    <mergeCell ref="C18:E18"/>
    <mergeCell ref="C14:E14"/>
    <mergeCell ref="A7:F7"/>
    <mergeCell ref="A8:B8"/>
    <mergeCell ref="A9:B9"/>
    <mergeCell ref="C9:E9"/>
    <mergeCell ref="A15:A16"/>
    <mergeCell ref="A13:A14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F22"/>
  <sheetViews>
    <sheetView view="pageBreakPreview" zoomScale="70" zoomScaleNormal="100" zoomScaleSheetLayoutView="70" workbookViewId="0">
      <selection activeCell="C21" sqref="C21"/>
    </sheetView>
  </sheetViews>
  <sheetFormatPr defaultRowHeight="16.5"/>
  <cols>
    <col min="1" max="1" width="11.875" style="36" customWidth="1"/>
    <col min="2" max="2" width="14.75" style="36" customWidth="1"/>
    <col min="3" max="3" width="59.875" style="36" customWidth="1"/>
    <col min="4" max="4" width="13.25" style="36" customWidth="1"/>
    <col min="5" max="5" width="18" style="38" customWidth="1"/>
    <col min="6" max="6" width="13.875" style="36" customWidth="1"/>
    <col min="7" max="16384" width="9" style="1"/>
  </cols>
  <sheetData>
    <row r="1" spans="1:6" customFormat="1" ht="45" customHeight="1">
      <c r="A1" s="170" t="s">
        <v>107</v>
      </c>
      <c r="B1" s="171"/>
      <c r="C1" s="171"/>
      <c r="D1" s="171"/>
      <c r="E1" s="171"/>
      <c r="F1" s="172"/>
    </row>
    <row r="2" spans="1:6" ht="36" customHeight="1">
      <c r="A2" s="19" t="s">
        <v>39</v>
      </c>
      <c r="B2" s="173" t="s">
        <v>37</v>
      </c>
      <c r="C2" s="173"/>
      <c r="D2" s="19" t="s">
        <v>1</v>
      </c>
      <c r="E2" s="173" t="s">
        <v>35</v>
      </c>
      <c r="F2" s="173"/>
    </row>
    <row r="3" spans="1:6" ht="36" customHeight="1">
      <c r="A3" s="174" t="s">
        <v>2</v>
      </c>
      <c r="B3" s="175"/>
      <c r="C3" s="175"/>
      <c r="D3" s="175"/>
      <c r="E3" s="176"/>
      <c r="F3" s="21"/>
    </row>
    <row r="4" spans="1:6" ht="36" customHeight="1">
      <c r="A4" s="19" t="s">
        <v>3</v>
      </c>
      <c r="B4" s="19" t="s">
        <v>4</v>
      </c>
      <c r="C4" s="88" t="s">
        <v>30</v>
      </c>
      <c r="D4" s="89"/>
      <c r="E4" s="19" t="s">
        <v>21</v>
      </c>
      <c r="F4" s="19" t="s">
        <v>7</v>
      </c>
    </row>
    <row r="5" spans="1:6" ht="36" customHeight="1">
      <c r="A5" s="88" t="s">
        <v>16</v>
      </c>
      <c r="B5" s="89"/>
      <c r="C5" s="83"/>
      <c r="D5" s="84"/>
      <c r="E5" s="30">
        <f>SUM(E6:E6)</f>
        <v>0</v>
      </c>
      <c r="F5" s="20"/>
    </row>
    <row r="6" spans="1:6" ht="36" customHeight="1">
      <c r="A6" s="21">
        <v>1</v>
      </c>
      <c r="B6" s="31"/>
      <c r="C6" s="83"/>
      <c r="D6" s="84"/>
      <c r="E6" s="32"/>
      <c r="F6" s="20"/>
    </row>
    <row r="7" spans="1:6" ht="36" customHeight="1">
      <c r="A7" s="174" t="s">
        <v>18</v>
      </c>
      <c r="B7" s="175"/>
      <c r="C7" s="175"/>
      <c r="D7" s="175"/>
      <c r="E7" s="175"/>
      <c r="F7" s="176"/>
    </row>
    <row r="8" spans="1:6" ht="36" customHeight="1">
      <c r="A8" s="88" t="s">
        <v>8</v>
      </c>
      <c r="B8" s="89"/>
      <c r="C8" s="19" t="s">
        <v>9</v>
      </c>
      <c r="D8" s="19" t="s">
        <v>4</v>
      </c>
      <c r="E8" s="19" t="s">
        <v>6</v>
      </c>
      <c r="F8" s="19" t="s">
        <v>7</v>
      </c>
    </row>
    <row r="9" spans="1:6" ht="36" customHeight="1">
      <c r="A9" s="88" t="s">
        <v>10</v>
      </c>
      <c r="B9" s="89"/>
      <c r="C9" s="188">
        <f>C12+C14+C16+C18+C20</f>
        <v>12862920</v>
      </c>
      <c r="D9" s="189"/>
      <c r="E9" s="190"/>
      <c r="F9" s="20"/>
    </row>
    <row r="10" spans="1:6" ht="36" customHeight="1">
      <c r="A10" s="33"/>
      <c r="B10" s="19">
        <v>1</v>
      </c>
      <c r="C10" s="24" t="s">
        <v>109</v>
      </c>
      <c r="D10" s="31">
        <v>45813</v>
      </c>
      <c r="E10" s="26">
        <v>6250000</v>
      </c>
      <c r="F10" s="20"/>
    </row>
    <row r="11" spans="1:6" ht="36" customHeight="1">
      <c r="A11" s="177" t="s">
        <v>13</v>
      </c>
      <c r="B11" s="19">
        <v>2</v>
      </c>
      <c r="C11" s="24" t="s">
        <v>110</v>
      </c>
      <c r="D11" s="31">
        <v>45813</v>
      </c>
      <c r="E11" s="26">
        <v>6468750</v>
      </c>
      <c r="F11" s="20"/>
    </row>
    <row r="12" spans="1:6" ht="36" customHeight="1">
      <c r="A12" s="178"/>
      <c r="B12" s="19" t="s">
        <v>11</v>
      </c>
      <c r="C12" s="192">
        <f>SUM(E10:E11)</f>
        <v>12718750</v>
      </c>
      <c r="D12" s="193"/>
      <c r="E12" s="194"/>
      <c r="F12" s="20"/>
    </row>
    <row r="13" spans="1:6" ht="36" customHeight="1">
      <c r="A13" s="177" t="s">
        <v>14</v>
      </c>
      <c r="B13" s="19">
        <v>1</v>
      </c>
      <c r="C13" s="27"/>
      <c r="D13" s="29"/>
      <c r="E13" s="28"/>
      <c r="F13" s="20"/>
    </row>
    <row r="14" spans="1:6" ht="36" customHeight="1">
      <c r="A14" s="178"/>
      <c r="B14" s="19" t="s">
        <v>11</v>
      </c>
      <c r="C14" s="182">
        <f>SUM(E13:E13)</f>
        <v>0</v>
      </c>
      <c r="D14" s="183"/>
      <c r="E14" s="184"/>
      <c r="F14" s="20"/>
    </row>
    <row r="15" spans="1:6" ht="36" customHeight="1">
      <c r="A15" s="177" t="s">
        <v>12</v>
      </c>
      <c r="B15" s="19">
        <v>1</v>
      </c>
      <c r="C15" s="27"/>
      <c r="D15" s="27"/>
      <c r="E15" s="34"/>
      <c r="F15" s="20"/>
    </row>
    <row r="16" spans="1:6" ht="36" customHeight="1">
      <c r="A16" s="178"/>
      <c r="B16" s="19" t="s">
        <v>11</v>
      </c>
      <c r="C16" s="185">
        <v>0</v>
      </c>
      <c r="D16" s="186"/>
      <c r="E16" s="187"/>
      <c r="F16" s="20"/>
    </row>
    <row r="17" spans="1:6" ht="36" customHeight="1">
      <c r="A17" s="177" t="s">
        <v>29</v>
      </c>
      <c r="B17" s="19">
        <v>1</v>
      </c>
      <c r="C17" s="27"/>
      <c r="D17" s="29"/>
      <c r="E17" s="28"/>
      <c r="F17" s="20"/>
    </row>
    <row r="18" spans="1:6" ht="36" customHeight="1">
      <c r="A18" s="178"/>
      <c r="B18" s="19" t="s">
        <v>11</v>
      </c>
      <c r="C18" s="182">
        <f>SUM(E17:E17)</f>
        <v>0</v>
      </c>
      <c r="D18" s="183"/>
      <c r="E18" s="184"/>
      <c r="F18" s="20"/>
    </row>
    <row r="19" spans="1:6" ht="36" customHeight="1">
      <c r="A19" s="177" t="s">
        <v>22</v>
      </c>
      <c r="B19" s="19">
        <v>1</v>
      </c>
      <c r="C19" s="20" t="s">
        <v>108</v>
      </c>
      <c r="D19" s="31">
        <v>45779</v>
      </c>
      <c r="E19" s="35">
        <v>144170</v>
      </c>
      <c r="F19" s="20"/>
    </row>
    <row r="20" spans="1:6" ht="36" customHeight="1">
      <c r="A20" s="178"/>
      <c r="B20" s="19" t="s">
        <v>11</v>
      </c>
      <c r="C20" s="179">
        <f>SUM(E19)</f>
        <v>144170</v>
      </c>
      <c r="D20" s="180"/>
      <c r="E20" s="181"/>
      <c r="F20" s="20"/>
    </row>
    <row r="21" spans="1:6">
      <c r="E21" s="37"/>
    </row>
    <row r="22" spans="1:6">
      <c r="E22" s="37"/>
    </row>
  </sheetData>
  <mergeCells count="22">
    <mergeCell ref="C20:E20"/>
    <mergeCell ref="A13:A14"/>
    <mergeCell ref="C14:E14"/>
    <mergeCell ref="A15:A16"/>
    <mergeCell ref="C16:E16"/>
    <mergeCell ref="A17:A18"/>
    <mergeCell ref="C18:E18"/>
    <mergeCell ref="A19:A20"/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5</vt:i4>
      </vt:variant>
    </vt:vector>
  </HeadingPairs>
  <TitlesOfParts>
    <vt:vector size="12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2025-06-09T05:03:55Z</cp:lastPrinted>
  <dcterms:created xsi:type="dcterms:W3CDTF">2013-04-19T01:27:08Z</dcterms:created>
  <dcterms:modified xsi:type="dcterms:W3CDTF">2025-06-09T05:05:00Z</dcterms:modified>
</cp:coreProperties>
</file>