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5년\4. 총무회계\14. 2025년 시장형 월별 사업추진현황 정보공개\1. 통합\"/>
    </mc:Choice>
  </mc:AlternateContent>
  <xr:revisionPtr revIDLastSave="0" documentId="13_ncr:1_{F0DA870F-1EF6-4E0F-8958-DEABF92BBD35}" xr6:coauthVersionLast="47" xr6:coauthVersionMax="47" xr10:uidLastSave="{00000000-0000-0000-0000-000000000000}"/>
  <bookViews>
    <workbookView xWindow="14295" yWindow="105" windowWidth="14610" windowHeight="15480" xr2:uid="{00000000-000D-0000-FFFF-FFFF00000000}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</sheets>
  <definedNames>
    <definedName name="_xlnm.Print_Area" localSheetId="6">공립유치원도우미!$A$1:$F$19</definedName>
    <definedName name="_xlnm.Print_Area" localSheetId="4">배움터지킴이!$A$1:$F$19</definedName>
    <definedName name="_xlnm.Print_Area" localSheetId="3">학교급식도우미!$A$1:$F$19</definedName>
    <definedName name="_xlnm.Print_Area" localSheetId="5">학교환경관리지원!$A$1:$F$20</definedName>
    <definedName name="_xlnm.Print_Area" localSheetId="1">'할머니와 재봉틀'!$A$1:$F$37</definedName>
    <definedName name="_xlnm.Print_Area" localSheetId="0">행주농가!$A$1:$F$75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C37" i="1"/>
  <c r="C12" i="1"/>
  <c r="C6" i="1"/>
  <c r="C7" i="1"/>
  <c r="C8" i="1"/>
  <c r="C9" i="1"/>
  <c r="C10" i="1"/>
  <c r="C11" i="1"/>
  <c r="C13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20" i="3"/>
  <c r="C9" i="5"/>
  <c r="C11" i="5" l="1"/>
  <c r="C19" i="6" l="1"/>
  <c r="C17" i="6"/>
  <c r="C13" i="6"/>
  <c r="C11" i="6"/>
  <c r="E5" i="6"/>
  <c r="C9" i="6" l="1"/>
  <c r="E5" i="7"/>
  <c r="E5" i="3"/>
  <c r="E5" i="5"/>
  <c r="C24" i="2"/>
  <c r="C19" i="7" l="1"/>
  <c r="C19" i="5"/>
  <c r="C22" i="2" l="1"/>
  <c r="C12" i="4" l="1"/>
  <c r="C18" i="4" l="1"/>
  <c r="C16" i="4"/>
  <c r="C14" i="4" l="1"/>
  <c r="C75" i="1"/>
  <c r="C17" i="7" l="1"/>
  <c r="C13" i="7"/>
  <c r="C11" i="7"/>
  <c r="C21" i="4"/>
  <c r="C9" i="4" s="1"/>
  <c r="C5" i="4"/>
  <c r="C11" i="3"/>
  <c r="C13" i="3"/>
  <c r="C17" i="3"/>
  <c r="C37" i="2"/>
  <c r="C28" i="2"/>
  <c r="E5" i="2"/>
  <c r="C9" i="7" l="1"/>
  <c r="C20" i="2"/>
  <c r="C9" i="3"/>
  <c r="C46" i="1"/>
  <c r="C50" i="1"/>
  <c r="C43" i="1"/>
  <c r="C40" i="1" l="1"/>
</calcChain>
</file>

<file path=xl/sharedStrings.xml><?xml version="1.0" encoding="utf-8"?>
<sst xmlns="http://schemas.openxmlformats.org/spreadsheetml/2006/main" count="328" uniqueCount="128">
  <si>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</si>
  <si>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</si>
  <si>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</si>
  <si>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</si>
  <si>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</si>
  <si>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</si>
  <si>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</si>
  <si>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</si>
  <si>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</si>
  <si>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</si>
  <si>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</si>
  <si>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</si>
  <si>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</si>
  <si>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</si>
  <si>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</si>
  <si>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</si>
  <si>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</si>
  <si>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</si>
  <si>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</si>
  <si>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</si>
  <si>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</si>
  <si>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</si>
  <si>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기타운영비</t>
    <phoneticPr fontId="1" type="noConversion"/>
  </si>
  <si>
    <t>행주농가 수익금 입금</t>
  </si>
  <si>
    <t>할머니와재봉틀</t>
  </si>
  <si>
    <t>강연주</t>
  </si>
  <si>
    <t xml:space="preserve"> </t>
    <phoneticPr fontId="5" type="noConversion"/>
  </si>
  <si>
    <t>□ 지출(보조금+매출) 현황</t>
  </si>
  <si>
    <t>인건비</t>
  </si>
  <si>
    <t>재료비</t>
  </si>
  <si>
    <t>장비구입비</t>
  </si>
  <si>
    <t>기타운영비</t>
  </si>
  <si>
    <t>수입항목(매출처)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</si>
  <si>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</si>
  <si>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</si>
  <si>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</si>
  <si>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</si>
  <si>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</si>
  <si>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</si>
  <si>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</si>
  <si>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</si>
  <si>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공립유치원도우미</t>
    <phoneticPr fontId="1" type="noConversion"/>
  </si>
  <si>
    <t>장비구입비</t>
    <phoneticPr fontId="1" type="noConversion"/>
  </si>
  <si>
    <t>사업단명</t>
    <phoneticPr fontId="1" type="noConversion"/>
  </si>
  <si>
    <t>행주농가사업 수익금 입금</t>
  </si>
  <si>
    <t>학교급식도우미 서비스이용료 반환액 지급</t>
  </si>
  <si>
    <t>2025. 2. 5.</t>
    <phoneticPr fontId="1" type="noConversion"/>
  </si>
  <si>
    <t>행주농가 원재료 (깨) 구입비 지급</t>
    <phoneticPr fontId="1" type="noConversion"/>
  </si>
  <si>
    <t>남윤지</t>
    <phoneticPr fontId="1" type="noConversion"/>
  </si>
  <si>
    <t>금액</t>
    <phoneticPr fontId="1" type="noConversion"/>
  </si>
  <si>
    <t>총계</t>
    <phoneticPr fontId="1" type="noConversion"/>
  </si>
  <si>
    <t>□ 지출(보조금+매출) 현황</t>
    <phoneticPr fontId="1" type="noConversion"/>
  </si>
  <si>
    <t>재료비</t>
    <phoneticPr fontId="1" type="noConversion"/>
  </si>
  <si>
    <t>기타운영비</t>
    <phoneticPr fontId="1" type="noConversion"/>
  </si>
  <si>
    <t>유한결</t>
    <phoneticPr fontId="1" type="noConversion"/>
  </si>
  <si>
    <t>유한결</t>
    <phoneticPr fontId="1" type="noConversion"/>
  </si>
  <si>
    <t>2025. 3. 5.</t>
    <phoneticPr fontId="1" type="noConversion"/>
  </si>
  <si>
    <t>공립유치원도우미 사업단 참여자 2월 보조금 인건비 지급</t>
    <phoneticPr fontId="1" type="noConversion"/>
  </si>
  <si>
    <t>공립유치원도우미 사업단 2월 사업추진현황 정보공개 (2월 28일 기준)</t>
    <phoneticPr fontId="1" type="noConversion"/>
  </si>
  <si>
    <t>2025년 노인일자리사업 참여자 워크북 구입비 지급</t>
    <phoneticPr fontId="1" type="noConversion"/>
  </si>
  <si>
    <t>학교급식도우미 사업단 2월 사업추진현황 정보공개 (2월 28일 기준)</t>
    <phoneticPr fontId="1" type="noConversion"/>
  </si>
  <si>
    <t>학교급식도우미 사업단 참여자 2월 보조금 인건비 지급</t>
    <phoneticPr fontId="1" type="noConversion"/>
  </si>
  <si>
    <t>2025.2.5.</t>
    <phoneticPr fontId="1" type="noConversion"/>
  </si>
  <si>
    <t>2월 학교환경관리 활동비 지급</t>
    <phoneticPr fontId="1" type="noConversion"/>
  </si>
  <si>
    <t>2025. 3. 5.</t>
    <phoneticPr fontId="1" type="noConversion"/>
  </si>
  <si>
    <t>2025.3.5.</t>
    <phoneticPr fontId="1" type="noConversion"/>
  </si>
  <si>
    <t>2025년 노인일자리사업 참여자 워크북 구입비 지급</t>
    <phoneticPr fontId="1" type="noConversion"/>
  </si>
  <si>
    <t>배움터지킴이 사업단 참여자 2월 보조금 인건비 지급</t>
    <phoneticPr fontId="1" type="noConversion"/>
  </si>
  <si>
    <t>배움터지킴이 사업단 2월 사업추진현황 정보공개 (2월 28일 기준)</t>
    <phoneticPr fontId="1" type="noConversion"/>
  </si>
  <si>
    <t>학교환경관리지원사업단 2월 사업추진현황 정보공개 (2월 28일 기준)</t>
    <phoneticPr fontId="1" type="noConversion"/>
  </si>
  <si>
    <t>학교환경관리 정산사회보험료 납부</t>
    <phoneticPr fontId="1" type="noConversion"/>
  </si>
  <si>
    <t>할머니와재봉틀 2월 사업추진현황 정보공개 (2월 28일 기준)</t>
    <phoneticPr fontId="5" type="noConversion"/>
  </si>
  <si>
    <t>할머니와 재봉틀 참여자 2월 수익금 인건비 지급</t>
    <phoneticPr fontId="5" type="noConversion"/>
  </si>
  <si>
    <t>할머니와재봉틀 사업단 운영물품(방수원단 외 2건) 구입비 지급</t>
  </si>
  <si>
    <t>할머니와재봉틀 2월고지 카드단말기 이용료 지급</t>
  </si>
  <si>
    <t>할머니와재봉틀 사업단 공업용 미싱 및 오버록 수리비 지급</t>
  </si>
  <si>
    <t>2025년 노인일자리사업 참여자 워크북 구입비 지급</t>
  </si>
  <si>
    <t>1월 할머니와재봉틀 사회보험료 납부</t>
  </si>
  <si>
    <t>할머니와재봉틀 사업단 조끼원단 구입 및 인쇄비 지급</t>
  </si>
  <si>
    <t>할머니와재봉틀 사업단 오가닉 원단 구입비 지급</t>
  </si>
  <si>
    <t>행주농가 사업단 2월 사업추진현황 정보공개 (2월 28일 기준)</t>
    <phoneticPr fontId="1" type="noConversion"/>
  </si>
  <si>
    <t>사업단 생산품 발송으로 인한 배송비 지급(고양장촌우편취급국)</t>
  </si>
  <si>
    <t xml:space="preserve"> 카드수수료 지급 (신한카드 )</t>
  </si>
  <si>
    <t>2025년 노인일자리사업 참여자 워크북 구입비 지급(조은디앤피)</t>
  </si>
  <si>
    <t xml:space="preserve"> 카드수수료 지급 (신한카드)</t>
  </si>
  <si>
    <t xml:space="preserve"> 사업단 참여자 사회보험 정산보험료 납부(국민건강보험공단)</t>
  </si>
  <si>
    <t xml:space="preserve"> 카드수수료 지급 (국민카드 )</t>
  </si>
  <si>
    <t xml:space="preserve"> 수익금 수수료 지급(장단콩웰빙마루)</t>
  </si>
  <si>
    <t xml:space="preserve"> 하나로 1월 escm 사용료 지급((주)이썸테크)</t>
  </si>
  <si>
    <t>사업단 2월 생산품 식품 위생검사비 지급(아이에스에이연구원)</t>
  </si>
  <si>
    <t xml:space="preserve"> 운영물품(페인트 외 9건)구입비 지급(주식회사 더테인트샵 외 1곳)</t>
  </si>
  <si>
    <t xml:space="preserve"> 카드수수료 지급 (롯데카드 )</t>
  </si>
  <si>
    <t xml:space="preserve"> 2월고지 자판기 이용료 지급(엘지유플러스)</t>
  </si>
  <si>
    <t xml:space="preserve"> 2월고지 자판기 이용료 지급(sk텔레콤)</t>
  </si>
  <si>
    <t xml:space="preserve"> 사업장 25년 2월 고지 전기요금 납부(한국전력공사)</t>
  </si>
  <si>
    <t xml:space="preserve"> 2월고지 카드단말기 이용료 지급(체크맨)</t>
  </si>
  <si>
    <t xml:space="preserve"> 2월고지 이동식 단말기 이용료 지급(sk텔레콤)</t>
  </si>
  <si>
    <t xml:space="preserve"> 2월고지 인터넷전화 요금 납부(엘지유플러스)</t>
  </si>
  <si>
    <t xml:space="preserve"> 2월고지 공기청정기 이용료 지급(쿠쿠홈스주식회사)</t>
  </si>
  <si>
    <t xml:space="preserve"> 타행이체수수료 지급 (조리농협외 4곳 )</t>
  </si>
  <si>
    <t xml:space="preserve"> 카드수수료 지급 (하나카드 )</t>
  </si>
  <si>
    <t>1월 사회보험료</t>
    <phoneticPr fontId="1" type="noConversion"/>
  </si>
  <si>
    <t>병원도우미 1분기 서비스 이용료</t>
    <phoneticPr fontId="1" type="noConversion"/>
  </si>
  <si>
    <t>병원도우미 사업단 2월 사업추진현황 정보공개 (2월 28일 기준)</t>
    <phoneticPr fontId="1" type="noConversion"/>
  </si>
  <si>
    <t>송포농협로컬</t>
  </si>
  <si>
    <t>지도농협로컬</t>
  </si>
  <si>
    <t>금촌농협로컬</t>
  </si>
  <si>
    <t>효자농협로컬</t>
  </si>
  <si>
    <t>로컬푸드수익</t>
  </si>
  <si>
    <t>조리농협로컬</t>
  </si>
  <si>
    <t>코리아경기도주식회사</t>
  </si>
  <si>
    <t>농수산진흥원</t>
  </si>
  <si>
    <t>기름3종취업지원</t>
  </si>
  <si>
    <t>(사회복지)대한사회복지회</t>
  </si>
  <si>
    <t>카드수익금 입급(개인고객)</t>
    <phoneticPr fontId="1" type="noConversion"/>
  </si>
  <si>
    <t>네이버 스마트스토어정산</t>
    <phoneticPr fontId="1" type="noConversion"/>
  </si>
  <si>
    <t>시니어취업지원사업</t>
    <phoneticPr fontId="1" type="noConversion"/>
  </si>
  <si>
    <t>장단콩웰빙마루로컬푸드</t>
    <phoneticPr fontId="1" type="noConversion"/>
  </si>
  <si>
    <t>현금수익금(개인고객)</t>
    <phoneticPr fontId="1" type="noConversion"/>
  </si>
  <si>
    <t>할머니와재봉틀사업 카드수익금(자판기 판매) 입금</t>
    <phoneticPr fontId="5" type="noConversion"/>
  </si>
  <si>
    <t>할머니와재봉틀사업 카드수익금(개인고객) 입금</t>
    <phoneticPr fontId="5" type="noConversion"/>
  </si>
  <si>
    <t>할머니와재봉틀사업 수익금(효샘재가노인지원서비스센터) 입금</t>
    <phoneticPr fontId="21" type="noConversion"/>
  </si>
  <si>
    <t>할머니와재봉틀사업 수익금(개인고객) 입금</t>
    <phoneticPr fontId="21" type="noConversion"/>
  </si>
  <si>
    <t>할머니와재봉틀사업 수익금(고양시니어클럽) 입금</t>
    <phoneticPr fontId="21" type="noConversion"/>
  </si>
  <si>
    <t>할머니와재봉틀사업 카드수익금(개인고객) 입금</t>
    <phoneticPr fontId="21" type="noConversion"/>
  </si>
  <si>
    <t>할머니와재봉틀사업 카드수익금(고양실버인력뱅크) 입금</t>
    <phoneticPr fontId="21" type="noConversion"/>
  </si>
  <si>
    <t>할머니와재봉틀사업 카드수익금(일산노인종합복지관) 입금</t>
    <phoneticPr fontId="21" type="noConversion"/>
  </si>
  <si>
    <t xml:space="preserve">네이버스마트스토어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</si>
</sst>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yyyy\.m\.d"/>
    <numFmt numFmtId="178" formatCode="yyyy/m/d"/>
    <numFmt numFmtId="179" formatCode="yyyy\.\ m\.\ d"/>
    <numFmt numFmtId="180" formatCode="yyyy\.\ m\.\ d\.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ajor"/>
    </font>
    <font>
      <b/>
      <sz val="20"/>
      <name val="굴림체"/>
      <family val="3"/>
      <charset val="129"/>
    </font>
    <font>
      <sz val="11"/>
      <name val="굴림체"/>
      <family val="3"/>
      <charset val="129"/>
    </font>
    <font>
      <sz val="12"/>
      <name val="굴림체"/>
      <family val="3"/>
      <charset val="129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9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11"/>
      <color theme="1"/>
      <name val="굴림체"/>
      <family val="3"/>
      <charset val="129"/>
    </font>
    <font>
      <sz val="11"/>
      <color indexed="8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8"/>
      <name val="맑은 고딕"/>
      <family val="3"/>
      <charset val="129"/>
    </font>
    <font>
      <sz val="11"/>
      <color rgb="FF0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</cellStyleXfs>
  <cellXfs count="17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2">
      <alignment vertical="center"/>
    </xf>
    <xf numFmtId="0" fontId="4" fillId="0" borderId="0" xfId="2" applyAlignment="1">
      <alignment horizontal="center" vertical="center"/>
    </xf>
    <xf numFmtId="0" fontId="7" fillId="5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1" fontId="11" fillId="0" borderId="1" xfId="4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179" fontId="11" fillId="0" borderId="1" xfId="0" applyNumberFormat="1" applyFont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176" fontId="11" fillId="3" borderId="1" xfId="0" applyNumberFormat="1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176" fontId="11" fillId="4" borderId="1" xfId="0" applyNumberFormat="1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righ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41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41" fontId="11" fillId="2" borderId="1" xfId="1" applyFont="1" applyFill="1" applyBorder="1" applyAlignment="1">
      <alignment vertical="center" wrapText="1"/>
    </xf>
    <xf numFmtId="178" fontId="11" fillId="4" borderId="1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41" fontId="11" fillId="4" borderId="1" xfId="1" applyFont="1" applyFill="1" applyBorder="1" applyAlignment="1">
      <alignment vertical="center" wrapText="1"/>
    </xf>
    <xf numFmtId="41" fontId="11" fillId="3" borderId="1" xfId="1" applyFont="1" applyFill="1" applyBorder="1" applyAlignment="1">
      <alignment vertical="center" wrapText="1"/>
    </xf>
    <xf numFmtId="0" fontId="14" fillId="0" borderId="0" xfId="2" applyFont="1" applyAlignment="1">
      <alignment horizontal="center" vertical="center"/>
    </xf>
    <xf numFmtId="41" fontId="14" fillId="0" borderId="0" xfId="2" applyNumberFormat="1" applyFont="1" applyAlignment="1">
      <alignment horizontal="right" vertical="center"/>
    </xf>
    <xf numFmtId="0" fontId="14" fillId="0" borderId="0" xfId="2" applyFont="1" applyAlignment="1">
      <alignment horizontal="right" vertical="center"/>
    </xf>
    <xf numFmtId="179" fontId="11" fillId="4" borderId="1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3" fontId="11" fillId="0" borderId="1" xfId="2" applyNumberFormat="1" applyFont="1" applyBorder="1" applyAlignment="1">
      <alignment horizontal="right" vertical="center" wrapText="1"/>
    </xf>
    <xf numFmtId="0" fontId="11" fillId="0" borderId="1" xfId="2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177" fontId="11" fillId="0" borderId="1" xfId="2" applyNumberFormat="1" applyFont="1" applyBorder="1" applyAlignment="1">
      <alignment horizontal="center" vertical="center" wrapText="1"/>
    </xf>
    <xf numFmtId="176" fontId="11" fillId="3" borderId="1" xfId="2" applyNumberFormat="1" applyFont="1" applyFill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0" fontId="11" fillId="3" borderId="1" xfId="2" applyFont="1" applyFill="1" applyBorder="1" applyAlignment="1">
      <alignment horizontal="right" vertical="center" wrapText="1"/>
    </xf>
    <xf numFmtId="14" fontId="11" fillId="3" borderId="1" xfId="2" applyNumberFormat="1" applyFont="1" applyFill="1" applyBorder="1" applyAlignment="1">
      <alignment horizontal="center" vertical="center" wrapText="1"/>
    </xf>
    <xf numFmtId="0" fontId="11" fillId="0" borderId="0" xfId="2" applyFont="1">
      <alignment vertical="center"/>
    </xf>
    <xf numFmtId="0" fontId="11" fillId="0" borderId="0" xfId="2" applyFont="1" applyAlignment="1">
      <alignment horizontal="center" vertical="center"/>
    </xf>
    <xf numFmtId="3" fontId="17" fillId="0" borderId="1" xfId="0" applyNumberFormat="1" applyFont="1" applyBorder="1" applyAlignment="1">
      <alignment horizontal="right" vertical="center"/>
    </xf>
    <xf numFmtId="49" fontId="18" fillId="0" borderId="1" xfId="6" applyNumberFormat="1" applyFont="1" applyBorder="1" applyAlignment="1">
      <alignment horizontal="center" vertical="center"/>
    </xf>
    <xf numFmtId="3" fontId="18" fillId="0" borderId="1" xfId="6" applyNumberFormat="1" applyFont="1" applyBorder="1" applyAlignment="1">
      <alignment horizontal="right" vertical="center"/>
    </xf>
    <xf numFmtId="49" fontId="17" fillId="0" borderId="1" xfId="0" applyNumberFormat="1" applyFont="1" applyBorder="1" applyAlignment="1">
      <alignment horizontal="center" vertical="center"/>
    </xf>
    <xf numFmtId="41" fontId="11" fillId="0" borderId="0" xfId="2" applyNumberFormat="1" applyFont="1" applyAlignment="1">
      <alignment horizontal="right" vertical="center"/>
    </xf>
    <xf numFmtId="0" fontId="11" fillId="0" borderId="0" xfId="2" applyFont="1" applyAlignment="1">
      <alignment horizontal="right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80" fontId="17" fillId="0" borderId="1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49" fontId="0" fillId="0" borderId="0" xfId="0" applyNumberFormat="1" applyAlignment="1">
      <alignment horizontal="left" vertical="center"/>
    </xf>
    <xf numFmtId="0" fontId="17" fillId="3" borderId="1" xfId="0" applyFont="1" applyFill="1" applyBorder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center" vertical="center" wrapText="1"/>
    </xf>
    <xf numFmtId="176" fontId="17" fillId="3" borderId="1" xfId="0" applyNumberFormat="1" applyFont="1" applyFill="1" applyBorder="1" applyAlignment="1">
      <alignment horizontal="right" vertical="center" wrapText="1"/>
    </xf>
    <xf numFmtId="0" fontId="17" fillId="4" borderId="1" xfId="0" applyFont="1" applyFill="1" applyBorder="1" applyAlignment="1">
      <alignment horizontal="center" vertical="center" wrapText="1"/>
    </xf>
    <xf numFmtId="176" fontId="17" fillId="4" borderId="1" xfId="0" applyNumberFormat="1" applyFont="1" applyFill="1" applyBorder="1" applyAlignment="1">
      <alignment horizontal="right" vertical="center" wrapText="1"/>
    </xf>
    <xf numFmtId="180" fontId="17" fillId="3" borderId="1" xfId="0" applyNumberFormat="1" applyFont="1" applyFill="1" applyBorder="1" applyAlignment="1">
      <alignment horizontal="center" vertical="center" wrapText="1"/>
    </xf>
    <xf numFmtId="41" fontId="17" fillId="0" borderId="1" xfId="1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right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/>
    </xf>
    <xf numFmtId="41" fontId="17" fillId="0" borderId="1" xfId="1" applyFont="1" applyBorder="1">
      <alignment vertical="center"/>
    </xf>
    <xf numFmtId="180" fontId="17" fillId="0" borderId="1" xfId="0" applyNumberFormat="1" applyFont="1" applyBorder="1" applyAlignment="1">
      <alignment horizontal="center" vertical="center"/>
    </xf>
    <xf numFmtId="41" fontId="17" fillId="0" borderId="5" xfId="1" applyFont="1" applyBorder="1" applyAlignment="1">
      <alignment horizontal="right" vertical="center"/>
    </xf>
    <xf numFmtId="0" fontId="17" fillId="0" borderId="1" xfId="0" applyFont="1" applyBorder="1">
      <alignment vertical="center"/>
    </xf>
    <xf numFmtId="3" fontId="17" fillId="0" borderId="1" xfId="0" applyNumberFormat="1" applyFont="1" applyBorder="1">
      <alignment vertical="center"/>
    </xf>
    <xf numFmtId="3" fontId="22" fillId="0" borderId="5" xfId="0" applyNumberFormat="1" applyFont="1" applyBorder="1" applyAlignment="1">
      <alignment horizontal="right" vertical="center" wrapText="1"/>
    </xf>
    <xf numFmtId="3" fontId="22" fillId="0" borderId="16" xfId="0" applyNumberFormat="1" applyFont="1" applyBorder="1" applyAlignment="1">
      <alignment horizontal="right" vertical="center" wrapText="1"/>
    </xf>
    <xf numFmtId="3" fontId="22" fillId="0" borderId="17" xfId="0" applyNumberFormat="1" applyFont="1" applyBorder="1" applyAlignment="1">
      <alignment horizontal="right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41" fontId="17" fillId="4" borderId="1" xfId="1" applyFont="1" applyFill="1" applyBorder="1" applyAlignment="1">
      <alignment horizontal="center" vertical="center" wrapText="1"/>
    </xf>
    <xf numFmtId="41" fontId="17" fillId="0" borderId="1" xfId="0" applyNumberFormat="1" applyFont="1" applyBorder="1" applyAlignment="1">
      <alignment horizontal="center" vertical="center" wrapText="1"/>
    </xf>
    <xf numFmtId="41" fontId="17" fillId="0" borderId="1" xfId="1" applyFont="1" applyBorder="1" applyAlignment="1">
      <alignment horizontal="center" vertical="center" wrapText="1"/>
    </xf>
    <xf numFmtId="41" fontId="17" fillId="0" borderId="1" xfId="0" applyNumberFormat="1" applyFont="1" applyBorder="1" applyAlignment="1">
      <alignment horizontal="center" vertical="center"/>
    </xf>
    <xf numFmtId="41" fontId="17" fillId="4" borderId="1" xfId="0" applyNumberFormat="1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2" borderId="2" xfId="2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1" fillId="2" borderId="9" xfId="2" applyFont="1" applyFill="1" applyBorder="1" applyAlignment="1">
      <alignment horizontal="center" vertical="center" wrapText="1"/>
    </xf>
    <xf numFmtId="0" fontId="11" fillId="2" borderId="10" xfId="2" applyFont="1" applyFill="1" applyBorder="1" applyAlignment="1">
      <alignment horizontal="center" vertical="center" wrapText="1"/>
    </xf>
    <xf numFmtId="41" fontId="11" fillId="0" borderId="2" xfId="4" applyFont="1" applyBorder="1" applyAlignment="1">
      <alignment horizontal="center" vertical="center" wrapText="1"/>
    </xf>
    <xf numFmtId="41" fontId="11" fillId="0" borderId="4" xfId="4" applyFont="1" applyBorder="1" applyAlignment="1">
      <alignment horizontal="center" vertical="center" wrapText="1"/>
    </xf>
    <xf numFmtId="41" fontId="11" fillId="0" borderId="3" xfId="4" applyFont="1" applyBorder="1" applyAlignment="1">
      <alignment horizontal="center" vertical="center" wrapText="1"/>
    </xf>
    <xf numFmtId="0" fontId="11" fillId="0" borderId="6" xfId="2" applyFont="1" applyBorder="1" applyAlignment="1">
      <alignment horizontal="left" vertical="center"/>
    </xf>
    <xf numFmtId="0" fontId="11" fillId="0" borderId="7" xfId="2" applyFont="1" applyBorder="1" applyAlignment="1">
      <alignment horizontal="left" vertical="center"/>
    </xf>
    <xf numFmtId="0" fontId="11" fillId="0" borderId="8" xfId="2" applyFont="1" applyBorder="1" applyAlignment="1">
      <alignment horizontal="left" vertical="center"/>
    </xf>
    <xf numFmtId="41" fontId="11" fillId="0" borderId="2" xfId="2" applyNumberFormat="1" applyFont="1" applyBorder="1" applyAlignment="1">
      <alignment horizontal="center" vertical="center" wrapText="1"/>
    </xf>
    <xf numFmtId="41" fontId="11" fillId="0" borderId="4" xfId="2" applyNumberFormat="1" applyFont="1" applyBorder="1" applyAlignment="1">
      <alignment horizontal="center" vertical="center" wrapText="1"/>
    </xf>
    <xf numFmtId="41" fontId="11" fillId="0" borderId="3" xfId="2" applyNumberFormat="1" applyFont="1" applyBorder="1" applyAlignment="1">
      <alignment horizontal="center" vertical="center" wrapText="1"/>
    </xf>
    <xf numFmtId="41" fontId="11" fillId="3" borderId="2" xfId="2" applyNumberFormat="1" applyFont="1" applyFill="1" applyBorder="1" applyAlignment="1">
      <alignment horizontal="center" vertical="center" wrapText="1"/>
    </xf>
    <xf numFmtId="41" fontId="11" fillId="3" borderId="4" xfId="2" applyNumberFormat="1" applyFont="1" applyFill="1" applyBorder="1" applyAlignment="1">
      <alignment horizontal="center" vertical="center" wrapText="1"/>
    </xf>
    <xf numFmtId="41" fontId="11" fillId="3" borderId="3" xfId="2" applyNumberFormat="1" applyFont="1" applyFill="1" applyBorder="1" applyAlignment="1">
      <alignment horizontal="center" vertical="center" wrapText="1"/>
    </xf>
    <xf numFmtId="41" fontId="11" fillId="3" borderId="2" xfId="4" applyFont="1" applyFill="1" applyBorder="1" applyAlignment="1">
      <alignment horizontal="center" vertical="center" wrapText="1"/>
    </xf>
    <xf numFmtId="41" fontId="11" fillId="3" borderId="4" xfId="4" applyFont="1" applyFill="1" applyBorder="1" applyAlignment="1">
      <alignment horizontal="center" vertical="center" wrapText="1"/>
    </xf>
    <xf numFmtId="41" fontId="11" fillId="3" borderId="3" xfId="4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41" fontId="11" fillId="0" borderId="2" xfId="2" applyNumberFormat="1" applyFont="1" applyBorder="1" applyAlignment="1">
      <alignment horizontal="center" vertical="center"/>
    </xf>
    <xf numFmtId="41" fontId="11" fillId="0" borderId="4" xfId="2" applyNumberFormat="1" applyFont="1" applyBorder="1" applyAlignment="1">
      <alignment horizontal="center" vertical="center"/>
    </xf>
    <xf numFmtId="41" fontId="11" fillId="0" borderId="3" xfId="2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41" fontId="11" fillId="0" borderId="2" xfId="0" applyNumberFormat="1" applyFont="1" applyBorder="1" applyAlignment="1">
      <alignment horizontal="center" vertical="center" wrapText="1"/>
    </xf>
    <xf numFmtId="41" fontId="11" fillId="0" borderId="4" xfId="0" applyNumberFormat="1" applyFont="1" applyBorder="1" applyAlignment="1">
      <alignment horizontal="center" vertical="center" wrapText="1"/>
    </xf>
    <xf numFmtId="41" fontId="11" fillId="0" borderId="3" xfId="0" applyNumberFormat="1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41" fontId="11" fillId="0" borderId="2" xfId="1" applyFont="1" applyBorder="1" applyAlignment="1">
      <alignment horizontal="center" vertical="center" wrapText="1"/>
    </xf>
    <xf numFmtId="41" fontId="11" fillId="0" borderId="4" xfId="1" applyFont="1" applyBorder="1" applyAlignment="1">
      <alignment horizontal="center" vertical="center" wrapText="1"/>
    </xf>
    <xf numFmtId="41" fontId="11" fillId="0" borderId="3" xfId="1" applyFont="1" applyBorder="1" applyAlignment="1">
      <alignment horizontal="center" vertical="center" wrapText="1"/>
    </xf>
    <xf numFmtId="41" fontId="11" fillId="0" borderId="2" xfId="0" applyNumberFormat="1" applyFont="1" applyBorder="1" applyAlignment="1">
      <alignment horizontal="center" vertical="center"/>
    </xf>
    <xf numFmtId="41" fontId="11" fillId="0" borderId="4" xfId="0" applyNumberFormat="1" applyFont="1" applyBorder="1" applyAlignment="1">
      <alignment horizontal="center" vertical="center"/>
    </xf>
    <xf numFmtId="41" fontId="11" fillId="0" borderId="3" xfId="0" applyNumberFormat="1" applyFont="1" applyBorder="1" applyAlignment="1">
      <alignment horizontal="center" vertical="center"/>
    </xf>
    <xf numFmtId="41" fontId="11" fillId="4" borderId="2" xfId="1" applyFont="1" applyFill="1" applyBorder="1" applyAlignment="1">
      <alignment horizontal="center" vertical="center" wrapText="1"/>
    </xf>
    <xf numFmtId="41" fontId="11" fillId="4" borderId="4" xfId="1" applyFont="1" applyFill="1" applyBorder="1" applyAlignment="1">
      <alignment horizontal="center" vertical="center" wrapText="1"/>
    </xf>
    <xf numFmtId="41" fontId="11" fillId="4" borderId="3" xfId="1" applyFont="1" applyFill="1" applyBorder="1" applyAlignment="1">
      <alignment horizontal="center" vertical="center" wrapText="1"/>
    </xf>
    <xf numFmtId="41" fontId="11" fillId="4" borderId="2" xfId="0" applyNumberFormat="1" applyFont="1" applyFill="1" applyBorder="1" applyAlignment="1">
      <alignment horizontal="center" vertical="center" wrapText="1"/>
    </xf>
    <xf numFmtId="41" fontId="11" fillId="4" borderId="4" xfId="0" applyNumberFormat="1" applyFont="1" applyFill="1" applyBorder="1" applyAlignment="1">
      <alignment horizontal="center" vertical="center" wrapText="1"/>
    </xf>
    <xf numFmtId="41" fontId="11" fillId="4" borderId="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5" borderId="0" xfId="0" applyFont="1" applyFill="1" applyBorder="1" applyAlignment="1">
      <alignment horizontal="left" vertical="center" wrapText="1"/>
    </xf>
  </cellXfs>
  <cellStyles count="7">
    <cellStyle name="쉼표 [0]" xfId="1" builtinId="6"/>
    <cellStyle name="쉼표 [0] 2" xfId="4" xr:uid="{00000000-0005-0000-0000-000001000000}"/>
    <cellStyle name="표준" xfId="0" builtinId="0"/>
    <cellStyle name="표준 13" xfId="3" xr:uid="{00000000-0005-0000-0000-000003000000}"/>
    <cellStyle name="표준 14" xfId="5" xr:uid="{00000000-0005-0000-0000-000004000000}"/>
    <cellStyle name="표준 2" xfId="2" xr:uid="{00000000-0005-0000-0000-000005000000}"/>
    <cellStyle name="표준 3" xfId="6" xr:uid="{28C277A3-093E-4031-95D8-2324F23A2C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H77"/>
  <sheetViews>
    <sheetView tabSelected="1" view="pageBreakPreview" zoomScaleNormal="100" zoomScaleSheetLayoutView="100" workbookViewId="0">
      <selection sqref="A1:F1"/>
    </sheetView>
  </sheetViews>
  <sheetFormatPr defaultRowHeight="16.5"/>
  <cols>
    <col min="1" max="1" width="11.875" style="6" customWidth="1"/>
    <col min="2" max="2" width="14.75" style="6" customWidth="1"/>
    <col min="3" max="3" width="43.375" style="6" customWidth="1"/>
    <col min="4" max="4" width="13.25" style="6" customWidth="1"/>
    <col min="5" max="5" width="18" style="8" customWidth="1"/>
    <col min="6" max="6" width="13.875" style="6" customWidth="1"/>
    <col min="7" max="7" width="9" style="1"/>
    <col min="8" max="8" width="0" style="1" hidden="1" customWidth="1"/>
    <col min="9" max="16384" width="9" style="1"/>
  </cols>
  <sheetData>
    <row r="1" spans="1:8" customFormat="1" ht="45" customHeight="1">
      <c r="A1" s="89" t="s">
        <v>80</v>
      </c>
      <c r="B1" s="89"/>
      <c r="C1" s="89"/>
      <c r="D1" s="89"/>
      <c r="E1" s="89"/>
      <c r="F1" s="89"/>
    </row>
    <row r="2" spans="1:8" ht="36" customHeight="1">
      <c r="A2" s="59" t="s">
        <v>0</v>
      </c>
      <c r="B2" s="90" t="s">
        <v>15</v>
      </c>
      <c r="C2" s="90"/>
      <c r="D2" s="59" t="s">
        <v>1</v>
      </c>
      <c r="E2" s="86" t="s">
        <v>17</v>
      </c>
      <c r="F2" s="87"/>
    </row>
    <row r="3" spans="1:8" ht="36" customHeight="1">
      <c r="A3" s="88" t="s">
        <v>2</v>
      </c>
      <c r="B3" s="88"/>
      <c r="C3" s="88"/>
      <c r="D3" s="88"/>
      <c r="E3" s="88"/>
      <c r="F3" s="61"/>
    </row>
    <row r="4" spans="1:8" ht="35.1" customHeight="1">
      <c r="A4" s="59" t="s">
        <v>3</v>
      </c>
      <c r="B4" s="59" t="s">
        <v>4</v>
      </c>
      <c r="C4" s="91" t="s">
        <v>5</v>
      </c>
      <c r="D4" s="92"/>
      <c r="E4" s="59" t="s">
        <v>21</v>
      </c>
      <c r="F4" s="59" t="s">
        <v>7</v>
      </c>
    </row>
    <row r="5" spans="1:8" ht="35.1" customHeight="1">
      <c r="A5" s="85" t="s">
        <v>16</v>
      </c>
      <c r="B5" s="85"/>
      <c r="C5" s="86"/>
      <c r="D5" s="87"/>
      <c r="E5" s="63">
        <f>SUM(E6:E37)</f>
        <v>35047571</v>
      </c>
      <c r="F5" s="60"/>
      <c r="H5" s="4" t="s">
        <v>20</v>
      </c>
    </row>
    <row r="6" spans="1:8" ht="35.1" customHeight="1">
      <c r="A6" s="61">
        <v>1</v>
      </c>
      <c r="B6" s="62">
        <v>45691</v>
      </c>
      <c r="C6" s="83" t="str">
        <f>G6</f>
        <v>카드수익금 입급(개인고객)</v>
      </c>
      <c r="D6" s="84"/>
      <c r="E6" s="63">
        <v>64000</v>
      </c>
      <c r="F6" s="60"/>
      <c r="G6" s="64" t="s">
        <v>114</v>
      </c>
      <c r="H6" s="4" t="s">
        <v>44</v>
      </c>
    </row>
    <row r="7" spans="1:8" ht="35.1" customHeight="1">
      <c r="A7" s="61">
        <v>2</v>
      </c>
      <c r="B7" s="62">
        <v>45691</v>
      </c>
      <c r="C7" s="83" t="str">
        <f t="shared" ref="C7:C13" si="0">G7</f>
        <v>카드수익금 입급(개인고객)</v>
      </c>
      <c r="D7" s="84"/>
      <c r="E7" s="63">
        <v>12000</v>
      </c>
      <c r="F7" s="60"/>
      <c r="G7" s="64" t="s">
        <v>114</v>
      </c>
      <c r="H7" s="4"/>
    </row>
    <row r="8" spans="1:8" ht="35.1" customHeight="1">
      <c r="A8" s="61">
        <v>3</v>
      </c>
      <c r="B8" s="62">
        <v>45692</v>
      </c>
      <c r="C8" s="83" t="str">
        <f t="shared" si="0"/>
        <v>(사회복지)대한사회복지회</v>
      </c>
      <c r="D8" s="84"/>
      <c r="E8" s="63">
        <v>720000</v>
      </c>
      <c r="F8" s="60"/>
      <c r="G8" s="64" t="s">
        <v>113</v>
      </c>
      <c r="H8" s="4"/>
    </row>
    <row r="9" spans="1:8" ht="35.1" customHeight="1">
      <c r="A9" s="61">
        <v>4</v>
      </c>
      <c r="B9" s="62">
        <v>45692</v>
      </c>
      <c r="C9" s="83" t="str">
        <f t="shared" si="0"/>
        <v>장단콩웰빙마루로컬푸드</v>
      </c>
      <c r="D9" s="84"/>
      <c r="E9" s="63">
        <v>12750</v>
      </c>
      <c r="F9" s="60"/>
      <c r="G9" s="64" t="s">
        <v>117</v>
      </c>
      <c r="H9" s="4"/>
    </row>
    <row r="10" spans="1:8" ht="35.1" customHeight="1">
      <c r="A10" s="61">
        <v>5</v>
      </c>
      <c r="B10" s="62">
        <v>45693</v>
      </c>
      <c r="C10" s="83" t="str">
        <f t="shared" si="0"/>
        <v>카드수익금 입급(개인고객)</v>
      </c>
      <c r="D10" s="84"/>
      <c r="E10" s="63">
        <v>45000</v>
      </c>
      <c r="F10" s="60"/>
      <c r="G10" s="64" t="s">
        <v>114</v>
      </c>
      <c r="H10" s="4"/>
    </row>
    <row r="11" spans="1:8" ht="35.1" customHeight="1">
      <c r="A11" s="61">
        <v>6</v>
      </c>
      <c r="B11" s="62">
        <v>45693</v>
      </c>
      <c r="C11" s="83" t="str">
        <f t="shared" si="0"/>
        <v>카드수익금 입급(개인고객)</v>
      </c>
      <c r="D11" s="84"/>
      <c r="E11" s="63">
        <v>25000</v>
      </c>
      <c r="F11" s="60"/>
      <c r="G11" s="64" t="s">
        <v>114</v>
      </c>
      <c r="H11" s="4"/>
    </row>
    <row r="12" spans="1:8" ht="35.1" customHeight="1">
      <c r="A12" s="61">
        <v>7</v>
      </c>
      <c r="B12" s="62">
        <v>45694</v>
      </c>
      <c r="C12" s="83" t="str">
        <f t="shared" ref="C12" si="1">G12</f>
        <v>네이버 스마트스토어정산</v>
      </c>
      <c r="D12" s="84"/>
      <c r="E12" s="63">
        <v>9690998</v>
      </c>
      <c r="F12" s="60"/>
      <c r="G12" s="64" t="s">
        <v>115</v>
      </c>
      <c r="H12" s="4"/>
    </row>
    <row r="13" spans="1:8" ht="35.1" customHeight="1">
      <c r="A13" s="61">
        <v>8</v>
      </c>
      <c r="B13" s="62">
        <v>45694</v>
      </c>
      <c r="C13" s="83" t="str">
        <f t="shared" si="0"/>
        <v>카드수익금 입급(개인고객)</v>
      </c>
      <c r="D13" s="84"/>
      <c r="E13" s="63">
        <v>59000</v>
      </c>
      <c r="F13" s="60"/>
      <c r="G13" s="64" t="s">
        <v>114</v>
      </c>
      <c r="H13" s="4"/>
    </row>
    <row r="14" spans="1:8" ht="35.1" customHeight="1">
      <c r="A14" s="61">
        <v>9</v>
      </c>
      <c r="B14" s="62">
        <v>45695</v>
      </c>
      <c r="C14" s="83" t="s">
        <v>116</v>
      </c>
      <c r="D14" s="84"/>
      <c r="E14" s="63">
        <v>700000</v>
      </c>
      <c r="F14" s="60"/>
      <c r="G14" s="64" t="s">
        <v>112</v>
      </c>
      <c r="H14" s="4"/>
    </row>
    <row r="15" spans="1:8" ht="35.1" customHeight="1">
      <c r="A15" s="61">
        <v>10</v>
      </c>
      <c r="B15" s="62">
        <v>45698</v>
      </c>
      <c r="C15" s="83" t="str">
        <f t="shared" ref="C15:C20" si="2">G15</f>
        <v>카드수익금 입급(개인고객)</v>
      </c>
      <c r="D15" s="84"/>
      <c r="E15" s="63">
        <v>59000</v>
      </c>
      <c r="F15" s="60"/>
      <c r="G15" s="64" t="s">
        <v>114</v>
      </c>
      <c r="H15" s="4"/>
    </row>
    <row r="16" spans="1:8" ht="35.1" customHeight="1">
      <c r="A16" s="61">
        <v>11</v>
      </c>
      <c r="B16" s="62">
        <v>45699</v>
      </c>
      <c r="C16" s="83" t="str">
        <f t="shared" si="2"/>
        <v>장단콩웰빙마루로컬푸드</v>
      </c>
      <c r="D16" s="84"/>
      <c r="E16" s="63">
        <v>115600</v>
      </c>
      <c r="F16" s="60"/>
      <c r="G16" s="64" t="s">
        <v>117</v>
      </c>
      <c r="H16" s="4"/>
    </row>
    <row r="17" spans="1:8" ht="35.1" customHeight="1">
      <c r="A17" s="61">
        <v>12</v>
      </c>
      <c r="B17" s="62">
        <v>45701</v>
      </c>
      <c r="C17" s="83" t="str">
        <f t="shared" si="2"/>
        <v>카드수익금 입급(개인고객)</v>
      </c>
      <c r="D17" s="84"/>
      <c r="E17" s="63">
        <v>59000</v>
      </c>
      <c r="F17" s="60"/>
      <c r="G17" s="64" t="s">
        <v>114</v>
      </c>
      <c r="H17" s="4"/>
    </row>
    <row r="18" spans="1:8" ht="35.1" customHeight="1">
      <c r="A18" s="61">
        <v>13</v>
      </c>
      <c r="B18" s="62">
        <v>45702</v>
      </c>
      <c r="C18" s="83" t="str">
        <f t="shared" si="2"/>
        <v>카드수익금 입급(개인고객)</v>
      </c>
      <c r="D18" s="84"/>
      <c r="E18" s="63">
        <v>38000</v>
      </c>
      <c r="F18" s="60"/>
      <c r="G18" s="64" t="s">
        <v>114</v>
      </c>
      <c r="H18" s="4"/>
    </row>
    <row r="19" spans="1:8" ht="35.1" customHeight="1">
      <c r="A19" s="61">
        <v>14</v>
      </c>
      <c r="B19" s="62">
        <v>45706</v>
      </c>
      <c r="C19" s="83" t="str">
        <f t="shared" si="2"/>
        <v>현금수익금(개인고객)</v>
      </c>
      <c r="D19" s="84"/>
      <c r="E19" s="63">
        <v>24000</v>
      </c>
      <c r="F19" s="60"/>
      <c r="G19" s="64" t="s">
        <v>118</v>
      </c>
      <c r="H19" s="4"/>
    </row>
    <row r="20" spans="1:8" ht="35.1" customHeight="1">
      <c r="A20" s="61">
        <v>15</v>
      </c>
      <c r="B20" s="62">
        <v>45706</v>
      </c>
      <c r="C20" s="83" t="str">
        <f t="shared" si="2"/>
        <v>장단콩웰빙마루로컬푸드</v>
      </c>
      <c r="D20" s="84"/>
      <c r="E20" s="63">
        <v>12750</v>
      </c>
      <c r="F20" s="60"/>
      <c r="G20" s="64" t="s">
        <v>117</v>
      </c>
      <c r="H20" s="4"/>
    </row>
    <row r="21" spans="1:8" ht="35.1" customHeight="1">
      <c r="A21" s="61">
        <v>16</v>
      </c>
      <c r="B21" s="62">
        <v>45708</v>
      </c>
      <c r="C21" s="83" t="str">
        <f>G21</f>
        <v>농수산진흥원</v>
      </c>
      <c r="D21" s="84"/>
      <c r="E21" s="63">
        <v>101400</v>
      </c>
      <c r="F21" s="60"/>
      <c r="G21" s="64" t="s">
        <v>111</v>
      </c>
      <c r="H21" s="4"/>
    </row>
    <row r="22" spans="1:8" ht="35.1" customHeight="1">
      <c r="A22" s="61">
        <v>17</v>
      </c>
      <c r="B22" s="62">
        <v>45708</v>
      </c>
      <c r="C22" s="83" t="str">
        <f t="shared" ref="C22:C30" si="3">G22</f>
        <v>농수산진흥원</v>
      </c>
      <c r="D22" s="84"/>
      <c r="E22" s="63">
        <v>432316</v>
      </c>
      <c r="F22" s="60"/>
      <c r="G22" s="64" t="s">
        <v>111</v>
      </c>
      <c r="H22" s="4"/>
    </row>
    <row r="23" spans="1:8" ht="35.1" customHeight="1">
      <c r="A23" s="61">
        <v>18</v>
      </c>
      <c r="B23" s="62">
        <v>45709</v>
      </c>
      <c r="C23" s="83" t="str">
        <f t="shared" si="3"/>
        <v>코리아경기도주식회사</v>
      </c>
      <c r="D23" s="84"/>
      <c r="E23" s="63">
        <v>480000</v>
      </c>
      <c r="F23" s="60"/>
      <c r="G23" s="64" t="s">
        <v>110</v>
      </c>
      <c r="H23" s="4"/>
    </row>
    <row r="24" spans="1:8" ht="35.1" customHeight="1">
      <c r="A24" s="61">
        <v>19</v>
      </c>
      <c r="B24" s="62">
        <v>45713</v>
      </c>
      <c r="C24" s="83" t="str">
        <f t="shared" si="3"/>
        <v>카드수익금 입급(개인고객)</v>
      </c>
      <c r="D24" s="84"/>
      <c r="E24" s="63">
        <v>38000</v>
      </c>
      <c r="F24" s="60"/>
      <c r="G24" s="64" t="s">
        <v>114</v>
      </c>
      <c r="H24" s="4"/>
    </row>
    <row r="25" spans="1:8" ht="35.1" customHeight="1">
      <c r="A25" s="61">
        <v>20</v>
      </c>
      <c r="B25" s="62">
        <v>45713</v>
      </c>
      <c r="C25" s="83" t="str">
        <f t="shared" si="3"/>
        <v>카드수익금 입급(개인고객)</v>
      </c>
      <c r="D25" s="84"/>
      <c r="E25" s="63">
        <v>56950</v>
      </c>
      <c r="F25" s="60"/>
      <c r="G25" s="64" t="s">
        <v>114</v>
      </c>
      <c r="H25" s="4"/>
    </row>
    <row r="26" spans="1:8" ht="35.1" customHeight="1">
      <c r="A26" s="61">
        <v>21</v>
      </c>
      <c r="B26" s="62">
        <v>45714</v>
      </c>
      <c r="C26" s="83" t="str">
        <f t="shared" si="3"/>
        <v>카드수익금 입급(개인고객)</v>
      </c>
      <c r="D26" s="84"/>
      <c r="E26" s="63">
        <v>19000</v>
      </c>
      <c r="F26" s="60"/>
      <c r="G26" s="64" t="s">
        <v>114</v>
      </c>
      <c r="H26" s="4"/>
    </row>
    <row r="27" spans="1:8" ht="35.1" customHeight="1">
      <c r="A27" s="61">
        <v>22</v>
      </c>
      <c r="B27" s="62">
        <v>45714</v>
      </c>
      <c r="C27" s="83" t="str">
        <f t="shared" si="3"/>
        <v>카드수익금 입급(개인고객)</v>
      </c>
      <c r="D27" s="84"/>
      <c r="E27" s="63">
        <v>19000</v>
      </c>
      <c r="F27" s="60"/>
      <c r="G27" s="64" t="s">
        <v>114</v>
      </c>
      <c r="H27" s="4"/>
    </row>
    <row r="28" spans="1:8" ht="35.1" customHeight="1">
      <c r="A28" s="61">
        <v>23</v>
      </c>
      <c r="B28" s="62">
        <v>45715</v>
      </c>
      <c r="C28" s="83" t="str">
        <f t="shared" si="3"/>
        <v>카드수익금 입급(개인고객)</v>
      </c>
      <c r="D28" s="84"/>
      <c r="E28" s="63">
        <v>27000</v>
      </c>
      <c r="F28" s="60"/>
      <c r="G28" s="64" t="s">
        <v>114</v>
      </c>
      <c r="H28" s="4"/>
    </row>
    <row r="29" spans="1:8" ht="35.1" customHeight="1">
      <c r="A29" s="61">
        <v>24</v>
      </c>
      <c r="B29" s="62">
        <v>45715</v>
      </c>
      <c r="C29" s="83" t="str">
        <f t="shared" si="3"/>
        <v>로컬푸드수익</v>
      </c>
      <c r="D29" s="84"/>
      <c r="E29" s="63">
        <v>15209905</v>
      </c>
      <c r="F29" s="60"/>
      <c r="G29" s="64" t="s">
        <v>108</v>
      </c>
      <c r="H29" s="4"/>
    </row>
    <row r="30" spans="1:8" ht="35.1" customHeight="1">
      <c r="A30" s="61">
        <v>25</v>
      </c>
      <c r="B30" s="62">
        <v>45715</v>
      </c>
      <c r="C30" s="83" t="str">
        <f t="shared" si="3"/>
        <v>조리농협로컬</v>
      </c>
      <c r="D30" s="84"/>
      <c r="E30" s="63">
        <v>429250</v>
      </c>
      <c r="F30" s="60"/>
      <c r="G30" s="64" t="s">
        <v>109</v>
      </c>
      <c r="H30" s="4"/>
    </row>
    <row r="31" spans="1:8" ht="35.1" customHeight="1">
      <c r="A31" s="61">
        <v>26</v>
      </c>
      <c r="B31" s="62">
        <v>45715</v>
      </c>
      <c r="C31" s="83" t="str">
        <f>G31</f>
        <v>효자농협로컬</v>
      </c>
      <c r="D31" s="84"/>
      <c r="E31" s="63">
        <v>1116900</v>
      </c>
      <c r="F31" s="60"/>
      <c r="G31" s="64" t="s">
        <v>107</v>
      </c>
      <c r="H31" s="5" t="s">
        <v>20</v>
      </c>
    </row>
    <row r="32" spans="1:8" ht="35.1" customHeight="1">
      <c r="A32" s="61">
        <v>27</v>
      </c>
      <c r="B32" s="62">
        <v>45715</v>
      </c>
      <c r="C32" s="83" t="str">
        <f t="shared" ref="C32:C35" si="4">G32</f>
        <v>금촌농협로컬</v>
      </c>
      <c r="D32" s="84"/>
      <c r="E32" s="63">
        <v>331500</v>
      </c>
      <c r="F32" s="60"/>
      <c r="G32" s="64" t="s">
        <v>106</v>
      </c>
      <c r="H32" s="4" t="s">
        <v>20</v>
      </c>
    </row>
    <row r="33" spans="1:8" ht="35.1" customHeight="1">
      <c r="A33" s="61">
        <v>28</v>
      </c>
      <c r="B33" s="62">
        <v>45715</v>
      </c>
      <c r="C33" s="83" t="str">
        <f t="shared" si="4"/>
        <v>지도농협로컬</v>
      </c>
      <c r="D33" s="84"/>
      <c r="E33" s="63">
        <v>3479900</v>
      </c>
      <c r="F33" s="60"/>
      <c r="G33" s="64" t="s">
        <v>105</v>
      </c>
      <c r="H33" s="4" t="s">
        <v>23</v>
      </c>
    </row>
    <row r="34" spans="1:8" ht="35.1" customHeight="1">
      <c r="A34" s="61">
        <v>29</v>
      </c>
      <c r="B34" s="62">
        <v>45715</v>
      </c>
      <c r="C34" s="83" t="str">
        <f t="shared" si="4"/>
        <v>송포농협로컬</v>
      </c>
      <c r="D34" s="84"/>
      <c r="E34" s="63">
        <v>1284350</v>
      </c>
      <c r="F34" s="60"/>
      <c r="G34" s="64" t="s">
        <v>104</v>
      </c>
      <c r="H34" s="4" t="s">
        <v>20</v>
      </c>
    </row>
    <row r="35" spans="1:8" ht="35.1" customHeight="1">
      <c r="A35" s="61">
        <v>30</v>
      </c>
      <c r="B35" s="62">
        <v>45716</v>
      </c>
      <c r="C35" s="83" t="str">
        <f t="shared" si="4"/>
        <v>카드수익금 입급(개인고객)</v>
      </c>
      <c r="D35" s="84"/>
      <c r="E35" s="63">
        <v>33000</v>
      </c>
      <c r="F35" s="60"/>
      <c r="G35" s="64" t="s">
        <v>114</v>
      </c>
      <c r="H35" s="5" t="s">
        <v>20</v>
      </c>
    </row>
    <row r="36" spans="1:8" ht="35.1" customHeight="1">
      <c r="A36" s="61">
        <v>31</v>
      </c>
      <c r="B36" s="62">
        <v>45716</v>
      </c>
      <c r="C36" s="83" t="str">
        <f t="shared" ref="C36" si="5">G36</f>
        <v>카드수익금 입급(개인고객)</v>
      </c>
      <c r="D36" s="84"/>
      <c r="E36" s="63">
        <v>33000</v>
      </c>
      <c r="F36" s="60"/>
      <c r="G36" s="64" t="s">
        <v>114</v>
      </c>
      <c r="H36" s="4" t="s">
        <v>20</v>
      </c>
    </row>
    <row r="37" spans="1:8" ht="35.1" customHeight="1">
      <c r="A37" s="61">
        <v>32</v>
      </c>
      <c r="B37" s="62">
        <v>45716</v>
      </c>
      <c r="C37" s="83" t="str">
        <f t="shared" ref="C37" si="6">G37</f>
        <v xml:space="preserve">네이버스마트스토어 </v>
      </c>
      <c r="D37" s="84"/>
      <c r="E37" s="63">
        <v>319002</v>
      </c>
      <c r="F37" s="60"/>
      <c r="G37" s="64" t="s">
        <v>127</v>
      </c>
      <c r="H37" s="170"/>
    </row>
    <row r="38" spans="1:8" ht="36" customHeight="1">
      <c r="A38" s="88" t="s">
        <v>18</v>
      </c>
      <c r="B38" s="88"/>
      <c r="C38" s="88"/>
      <c r="D38" s="88"/>
      <c r="E38" s="88"/>
      <c r="F38" s="88"/>
    </row>
    <row r="39" spans="1:8" ht="36" customHeight="1">
      <c r="A39" s="85" t="s">
        <v>8</v>
      </c>
      <c r="B39" s="85"/>
      <c r="C39" s="59" t="s">
        <v>9</v>
      </c>
      <c r="D39" s="59" t="s">
        <v>4</v>
      </c>
      <c r="E39" s="59" t="s">
        <v>6</v>
      </c>
      <c r="F39" s="59" t="s">
        <v>7</v>
      </c>
    </row>
    <row r="40" spans="1:8" ht="36" customHeight="1">
      <c r="A40" s="85" t="s">
        <v>10</v>
      </c>
      <c r="B40" s="85"/>
      <c r="C40" s="94">
        <f>C43+C46+C48+C50+C75</f>
        <v>25160594</v>
      </c>
      <c r="D40" s="90"/>
      <c r="E40" s="90"/>
      <c r="F40" s="60"/>
    </row>
    <row r="41" spans="1:8" ht="36" customHeight="1">
      <c r="A41" s="85" t="s">
        <v>13</v>
      </c>
      <c r="B41" s="59">
        <v>1</v>
      </c>
      <c r="C41" s="65" t="s">
        <v>19</v>
      </c>
      <c r="D41" s="66">
        <v>45721</v>
      </c>
      <c r="E41" s="67">
        <v>6160000</v>
      </c>
      <c r="F41" s="60"/>
    </row>
    <row r="42" spans="1:8" ht="36" customHeight="1">
      <c r="A42" s="85"/>
      <c r="B42" s="59"/>
      <c r="C42" s="65"/>
      <c r="D42" s="70"/>
      <c r="E42" s="67"/>
      <c r="F42" s="60"/>
    </row>
    <row r="43" spans="1:8" ht="36" customHeight="1">
      <c r="A43" s="85"/>
      <c r="B43" s="59" t="s">
        <v>11</v>
      </c>
      <c r="C43" s="95">
        <f>SUM(E41:E42)</f>
        <v>6160000</v>
      </c>
      <c r="D43" s="95"/>
      <c r="E43" s="95"/>
      <c r="F43" s="60"/>
    </row>
    <row r="44" spans="1:8" ht="36" customHeight="1">
      <c r="A44" s="85" t="s">
        <v>14</v>
      </c>
      <c r="B44" s="59">
        <v>1</v>
      </c>
      <c r="C44" s="68" t="s">
        <v>47</v>
      </c>
      <c r="D44" s="66">
        <v>45702</v>
      </c>
      <c r="E44" s="69">
        <v>1222800</v>
      </c>
      <c r="F44" s="60"/>
    </row>
    <row r="45" spans="1:8" ht="36" customHeight="1">
      <c r="A45" s="85"/>
      <c r="B45" s="59">
        <v>2</v>
      </c>
      <c r="C45" s="68" t="s">
        <v>47</v>
      </c>
      <c r="D45" s="66">
        <v>45712</v>
      </c>
      <c r="E45" s="69">
        <v>16650000</v>
      </c>
      <c r="F45" s="60"/>
    </row>
    <row r="46" spans="1:8" ht="36" customHeight="1">
      <c r="A46" s="85"/>
      <c r="B46" s="59" t="s">
        <v>11</v>
      </c>
      <c r="C46" s="93">
        <f>SUM(E44:E45)</f>
        <v>17872800</v>
      </c>
      <c r="D46" s="93"/>
      <c r="E46" s="93"/>
      <c r="F46" s="60"/>
    </row>
    <row r="47" spans="1:8" ht="36" customHeight="1">
      <c r="A47" s="85" t="s">
        <v>12</v>
      </c>
      <c r="B47" s="59"/>
      <c r="C47" s="68"/>
      <c r="D47" s="68"/>
      <c r="E47" s="72"/>
      <c r="F47" s="60"/>
    </row>
    <row r="48" spans="1:8" ht="36" customHeight="1">
      <c r="A48" s="85"/>
      <c r="B48" s="59" t="s">
        <v>11</v>
      </c>
      <c r="C48" s="97">
        <v>0</v>
      </c>
      <c r="D48" s="97"/>
      <c r="E48" s="97"/>
      <c r="F48" s="60"/>
    </row>
    <row r="49" spans="1:6" ht="36" customHeight="1">
      <c r="A49" s="85" t="s">
        <v>42</v>
      </c>
      <c r="B49" s="59"/>
      <c r="C49" s="68"/>
      <c r="D49" s="73"/>
      <c r="E49" s="69"/>
      <c r="F49" s="60"/>
    </row>
    <row r="50" spans="1:6" ht="36" customHeight="1">
      <c r="A50" s="85"/>
      <c r="B50" s="59" t="s">
        <v>11</v>
      </c>
      <c r="C50" s="93">
        <f>SUM(E49:E49)</f>
        <v>0</v>
      </c>
      <c r="D50" s="93"/>
      <c r="E50" s="93"/>
      <c r="F50" s="60"/>
    </row>
    <row r="51" spans="1:6" ht="36" customHeight="1">
      <c r="A51" s="85"/>
      <c r="B51" s="59">
        <v>1</v>
      </c>
      <c r="C51" s="68" t="s">
        <v>81</v>
      </c>
      <c r="D51" s="66">
        <v>45691</v>
      </c>
      <c r="E51" s="69">
        <v>11400</v>
      </c>
      <c r="F51" s="60"/>
    </row>
    <row r="52" spans="1:6" ht="36" customHeight="1">
      <c r="A52" s="85"/>
      <c r="B52" s="59">
        <v>2</v>
      </c>
      <c r="C52" s="68" t="s">
        <v>82</v>
      </c>
      <c r="D52" s="66">
        <v>45691</v>
      </c>
      <c r="E52" s="69">
        <v>1140</v>
      </c>
      <c r="F52" s="60"/>
    </row>
    <row r="53" spans="1:6" ht="36" customHeight="1">
      <c r="A53" s="85"/>
      <c r="B53" s="59">
        <v>3</v>
      </c>
      <c r="C53" s="68" t="s">
        <v>81</v>
      </c>
      <c r="D53" s="66">
        <v>45692</v>
      </c>
      <c r="E53" s="69">
        <v>5820</v>
      </c>
      <c r="F53" s="60"/>
    </row>
    <row r="54" spans="1:6" ht="36" customHeight="1">
      <c r="A54" s="85"/>
      <c r="B54" s="59">
        <v>4</v>
      </c>
      <c r="C54" s="68" t="s">
        <v>83</v>
      </c>
      <c r="D54" s="66">
        <v>45693</v>
      </c>
      <c r="E54" s="69">
        <v>47300</v>
      </c>
      <c r="F54" s="60"/>
    </row>
    <row r="55" spans="1:6" ht="36" customHeight="1">
      <c r="A55" s="85"/>
      <c r="B55" s="59">
        <v>5</v>
      </c>
      <c r="C55" s="68" t="s">
        <v>84</v>
      </c>
      <c r="D55" s="66">
        <v>45693</v>
      </c>
      <c r="E55" s="69">
        <v>1002</v>
      </c>
      <c r="F55" s="60"/>
    </row>
    <row r="56" spans="1:6" ht="36" customHeight="1">
      <c r="A56" s="85"/>
      <c r="B56" s="59">
        <v>6</v>
      </c>
      <c r="C56" s="68" t="s">
        <v>85</v>
      </c>
      <c r="D56" s="66">
        <v>45693</v>
      </c>
      <c r="E56" s="69">
        <v>147250</v>
      </c>
      <c r="F56" s="60"/>
    </row>
    <row r="57" spans="1:6" ht="36" customHeight="1">
      <c r="A57" s="85"/>
      <c r="B57" s="59">
        <v>7</v>
      </c>
      <c r="C57" s="68" t="s">
        <v>82</v>
      </c>
      <c r="D57" s="66">
        <v>45694</v>
      </c>
      <c r="E57" s="69">
        <v>885</v>
      </c>
      <c r="F57" s="60"/>
    </row>
    <row r="58" spans="1:6" ht="36" customHeight="1">
      <c r="A58" s="85"/>
      <c r="B58" s="59">
        <v>8</v>
      </c>
      <c r="C58" s="68" t="s">
        <v>84</v>
      </c>
      <c r="D58" s="66">
        <v>45694</v>
      </c>
      <c r="E58" s="69">
        <v>1002</v>
      </c>
      <c r="F58" s="60"/>
    </row>
    <row r="59" spans="1:6" ht="36" customHeight="1">
      <c r="A59" s="85"/>
      <c r="B59" s="59">
        <v>9</v>
      </c>
      <c r="C59" s="68" t="s">
        <v>86</v>
      </c>
      <c r="D59" s="66">
        <v>45698</v>
      </c>
      <c r="E59" s="69">
        <v>737</v>
      </c>
      <c r="F59" s="60"/>
    </row>
    <row r="60" spans="1:6" ht="36" customHeight="1">
      <c r="A60" s="85"/>
      <c r="B60" s="59">
        <v>10</v>
      </c>
      <c r="C60" s="68" t="s">
        <v>87</v>
      </c>
      <c r="D60" s="66">
        <v>45699</v>
      </c>
      <c r="E60" s="69">
        <v>28200</v>
      </c>
      <c r="F60" s="60"/>
    </row>
    <row r="61" spans="1:6" ht="36" customHeight="1">
      <c r="A61" s="85"/>
      <c r="B61" s="59">
        <v>11</v>
      </c>
      <c r="C61" s="68" t="s">
        <v>88</v>
      </c>
      <c r="D61" s="66">
        <v>45701</v>
      </c>
      <c r="E61" s="69">
        <v>22066</v>
      </c>
      <c r="F61" s="60"/>
    </row>
    <row r="62" spans="1:6" ht="36" customHeight="1">
      <c r="A62" s="85"/>
      <c r="B62" s="59">
        <v>12</v>
      </c>
      <c r="C62" s="68" t="s">
        <v>89</v>
      </c>
      <c r="D62" s="66">
        <v>45701</v>
      </c>
      <c r="E62" s="69">
        <v>88000</v>
      </c>
      <c r="F62" s="60"/>
    </row>
    <row r="63" spans="1:6" ht="36" customHeight="1">
      <c r="A63" s="85"/>
      <c r="B63" s="59">
        <v>13</v>
      </c>
      <c r="C63" s="68" t="s">
        <v>82</v>
      </c>
      <c r="D63" s="66">
        <v>45701</v>
      </c>
      <c r="E63" s="69">
        <v>885</v>
      </c>
      <c r="F63" s="60"/>
    </row>
    <row r="64" spans="1:6" ht="36" customHeight="1">
      <c r="A64" s="85"/>
      <c r="B64" s="59">
        <v>14</v>
      </c>
      <c r="C64" s="68" t="s">
        <v>90</v>
      </c>
      <c r="D64" s="66">
        <v>45702</v>
      </c>
      <c r="E64" s="69">
        <v>76400</v>
      </c>
      <c r="F64" s="60"/>
    </row>
    <row r="65" spans="1:6" ht="36" customHeight="1">
      <c r="A65" s="85"/>
      <c r="B65" s="59">
        <v>15</v>
      </c>
      <c r="C65" s="68" t="s">
        <v>91</v>
      </c>
      <c r="D65" s="66">
        <v>45712</v>
      </c>
      <c r="E65" s="69">
        <v>570</v>
      </c>
      <c r="F65" s="60"/>
    </row>
    <row r="66" spans="1:6" ht="36" customHeight="1">
      <c r="A66" s="85"/>
      <c r="B66" s="59">
        <v>16</v>
      </c>
      <c r="C66" s="68" t="s">
        <v>92</v>
      </c>
      <c r="D66" s="66">
        <v>45705</v>
      </c>
      <c r="E66" s="69">
        <v>16500</v>
      </c>
      <c r="F66" s="60"/>
    </row>
    <row r="67" spans="1:6" ht="36" customHeight="1">
      <c r="A67" s="85"/>
      <c r="B67" s="59">
        <v>17</v>
      </c>
      <c r="C67" s="68" t="s">
        <v>93</v>
      </c>
      <c r="D67" s="66">
        <v>45705</v>
      </c>
      <c r="E67" s="69">
        <v>21980</v>
      </c>
      <c r="F67" s="60"/>
    </row>
    <row r="68" spans="1:6" ht="36" customHeight="1">
      <c r="A68" s="85"/>
      <c r="B68" s="59">
        <v>18</v>
      </c>
      <c r="C68" s="68" t="s">
        <v>94</v>
      </c>
      <c r="D68" s="66">
        <v>45705</v>
      </c>
      <c r="E68" s="69">
        <v>597170</v>
      </c>
      <c r="F68" s="60"/>
    </row>
    <row r="69" spans="1:6" ht="36" customHeight="1">
      <c r="A69" s="85"/>
      <c r="B69" s="59">
        <v>19</v>
      </c>
      <c r="C69" s="68" t="s">
        <v>95</v>
      </c>
      <c r="D69" s="66">
        <v>45708</v>
      </c>
      <c r="E69" s="69">
        <v>11000</v>
      </c>
      <c r="F69" s="60"/>
    </row>
    <row r="70" spans="1:6" ht="36" customHeight="1">
      <c r="A70" s="85"/>
      <c r="B70" s="59">
        <v>20</v>
      </c>
      <c r="C70" s="68" t="s">
        <v>96</v>
      </c>
      <c r="D70" s="66">
        <v>45709</v>
      </c>
      <c r="E70" s="69">
        <v>11000</v>
      </c>
      <c r="F70" s="60"/>
    </row>
    <row r="71" spans="1:6" ht="36" customHeight="1">
      <c r="A71" s="85"/>
      <c r="B71" s="59">
        <v>21</v>
      </c>
      <c r="C71" s="68" t="s">
        <v>97</v>
      </c>
      <c r="D71" s="66">
        <v>45712</v>
      </c>
      <c r="E71" s="69">
        <v>8710</v>
      </c>
      <c r="F71" s="60"/>
    </row>
    <row r="72" spans="1:6" ht="36" customHeight="1">
      <c r="A72" s="85"/>
      <c r="B72" s="59">
        <v>22</v>
      </c>
      <c r="C72" s="68" t="s">
        <v>98</v>
      </c>
      <c r="D72" s="66">
        <v>45713</v>
      </c>
      <c r="E72" s="69">
        <v>25110</v>
      </c>
      <c r="F72" s="60"/>
    </row>
    <row r="73" spans="1:6" ht="36" customHeight="1">
      <c r="A73" s="85"/>
      <c r="B73" s="59">
        <v>23</v>
      </c>
      <c r="C73" s="68" t="s">
        <v>99</v>
      </c>
      <c r="D73" s="66">
        <v>45715</v>
      </c>
      <c r="E73" s="69">
        <v>2810</v>
      </c>
      <c r="F73" s="60"/>
    </row>
    <row r="74" spans="1:6" ht="36" customHeight="1">
      <c r="A74" s="85"/>
      <c r="B74" s="59">
        <v>24</v>
      </c>
      <c r="C74" s="68" t="s">
        <v>100</v>
      </c>
      <c r="D74" s="66">
        <v>45716</v>
      </c>
      <c r="E74" s="69">
        <v>857</v>
      </c>
      <c r="F74" s="60"/>
    </row>
    <row r="75" spans="1:6" ht="36" customHeight="1">
      <c r="A75" s="85"/>
      <c r="B75" s="59" t="s">
        <v>11</v>
      </c>
      <c r="C75" s="96">
        <f>SUM(E51:E74)</f>
        <v>1127794</v>
      </c>
      <c r="D75" s="96"/>
      <c r="E75" s="96"/>
      <c r="F75" s="60"/>
    </row>
    <row r="76" spans="1:6">
      <c r="E76" s="7"/>
    </row>
    <row r="77" spans="1:6">
      <c r="E77" s="7"/>
    </row>
  </sheetData>
  <mergeCells count="53">
    <mergeCell ref="C29:D29"/>
    <mergeCell ref="C37:D37"/>
    <mergeCell ref="A51:A75"/>
    <mergeCell ref="A49:A50"/>
    <mergeCell ref="C50:E50"/>
    <mergeCell ref="A38:F38"/>
    <mergeCell ref="A39:B39"/>
    <mergeCell ref="A40:B40"/>
    <mergeCell ref="C40:E40"/>
    <mergeCell ref="C43:E43"/>
    <mergeCell ref="C46:E46"/>
    <mergeCell ref="C75:E75"/>
    <mergeCell ref="A41:A43"/>
    <mergeCell ref="A47:A48"/>
    <mergeCell ref="A44:A46"/>
    <mergeCell ref="C48:E48"/>
    <mergeCell ref="A3:E3"/>
    <mergeCell ref="A1:F1"/>
    <mergeCell ref="B2:C2"/>
    <mergeCell ref="E2:F2"/>
    <mergeCell ref="C4:D4"/>
    <mergeCell ref="C6:D6"/>
    <mergeCell ref="C32:D32"/>
    <mergeCell ref="C33:D33"/>
    <mergeCell ref="C34:D34"/>
    <mergeCell ref="A5:B5"/>
    <mergeCell ref="C5:D5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35:D35"/>
    <mergeCell ref="C36:D36"/>
    <mergeCell ref="C7:D7"/>
    <mergeCell ref="C8:D8"/>
    <mergeCell ref="C9:D9"/>
    <mergeCell ref="C31:D31"/>
    <mergeCell ref="C20:D20"/>
    <mergeCell ref="C21:D21"/>
    <mergeCell ref="C22:D22"/>
    <mergeCell ref="C23:D23"/>
    <mergeCell ref="C24:D24"/>
    <mergeCell ref="C30:D30"/>
    <mergeCell ref="C25:D25"/>
    <mergeCell ref="C26:D26"/>
    <mergeCell ref="C27:D27"/>
    <mergeCell ref="C28:D2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horizontalDpi="4294967293" verticalDpi="4294967293" r:id="rId1"/>
  <rowBreaks count="1" manualBreakCount="1">
    <brk id="6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J39"/>
  <sheetViews>
    <sheetView view="pageBreakPreview" zoomScale="80" zoomScaleNormal="100" zoomScaleSheetLayoutView="80" workbookViewId="0">
      <selection activeCell="E6" sqref="E6"/>
    </sheetView>
  </sheetViews>
  <sheetFormatPr defaultColWidth="9" defaultRowHeight="13.5"/>
  <cols>
    <col min="1" max="1" width="11.875" style="52" customWidth="1"/>
    <col min="2" max="2" width="14.75" style="52" customWidth="1"/>
    <col min="3" max="3" width="55.625" style="52" customWidth="1"/>
    <col min="4" max="4" width="13.25" style="52" customWidth="1"/>
    <col min="5" max="5" width="18" style="58" customWidth="1"/>
    <col min="6" max="6" width="13.875" style="52" customWidth="1"/>
    <col min="7" max="16384" width="9" style="52"/>
  </cols>
  <sheetData>
    <row r="1" spans="1:10" s="51" customFormat="1" ht="45" customHeight="1">
      <c r="A1" s="98" t="s">
        <v>71</v>
      </c>
      <c r="B1" s="99"/>
      <c r="C1" s="99"/>
      <c r="D1" s="99"/>
      <c r="E1" s="99"/>
      <c r="F1" s="100"/>
    </row>
    <row r="2" spans="1:10" ht="36" customHeight="1">
      <c r="A2" s="39" t="s">
        <v>0</v>
      </c>
      <c r="B2" s="101" t="s">
        <v>24</v>
      </c>
      <c r="C2" s="102"/>
      <c r="D2" s="39" t="s">
        <v>1</v>
      </c>
      <c r="E2" s="101" t="s">
        <v>25</v>
      </c>
      <c r="F2" s="102"/>
    </row>
    <row r="3" spans="1:10" ht="36" customHeight="1">
      <c r="A3" s="103" t="s">
        <v>2</v>
      </c>
      <c r="B3" s="104"/>
      <c r="C3" s="104"/>
      <c r="D3" s="104"/>
      <c r="E3" s="105"/>
      <c r="F3" s="40"/>
    </row>
    <row r="4" spans="1:10" ht="36" customHeight="1">
      <c r="A4" s="39" t="s">
        <v>3</v>
      </c>
      <c r="B4" s="39" t="s">
        <v>4</v>
      </c>
      <c r="C4" s="106" t="s">
        <v>5</v>
      </c>
      <c r="D4" s="107"/>
      <c r="E4" s="39" t="s">
        <v>6</v>
      </c>
      <c r="F4" s="39" t="s">
        <v>7</v>
      </c>
    </row>
    <row r="5" spans="1:10" ht="36" customHeight="1">
      <c r="A5" s="106" t="s">
        <v>10</v>
      </c>
      <c r="B5" s="107"/>
      <c r="C5" s="101"/>
      <c r="D5" s="102"/>
      <c r="E5" s="41">
        <f>SUM(E6:E17)</f>
        <v>14466800</v>
      </c>
      <c r="F5" s="42"/>
    </row>
    <row r="6" spans="1:10" ht="36" customHeight="1">
      <c r="A6" s="40">
        <v>1</v>
      </c>
      <c r="B6" s="43">
        <v>45691</v>
      </c>
      <c r="C6" s="108" t="s">
        <v>119</v>
      </c>
      <c r="D6" s="109"/>
      <c r="E6" s="81">
        <v>16000</v>
      </c>
      <c r="F6" s="42"/>
      <c r="J6" s="52" t="s">
        <v>26</v>
      </c>
    </row>
    <row r="7" spans="1:10" ht="36" customHeight="1">
      <c r="A7" s="40">
        <v>2</v>
      </c>
      <c r="B7" s="43">
        <v>45691</v>
      </c>
      <c r="C7" s="108" t="s">
        <v>120</v>
      </c>
      <c r="D7" s="109"/>
      <c r="E7" s="80">
        <v>36000</v>
      </c>
      <c r="F7" s="42"/>
    </row>
    <row r="8" spans="1:10" ht="36" customHeight="1">
      <c r="A8" s="40">
        <v>3</v>
      </c>
      <c r="B8" s="43">
        <v>45691</v>
      </c>
      <c r="C8" s="108" t="s">
        <v>121</v>
      </c>
      <c r="D8" s="109"/>
      <c r="E8" s="80">
        <v>3080000</v>
      </c>
      <c r="F8" s="42"/>
    </row>
    <row r="9" spans="1:10" ht="36" customHeight="1">
      <c r="A9" s="40">
        <v>4</v>
      </c>
      <c r="B9" s="43">
        <v>45692</v>
      </c>
      <c r="C9" s="108" t="s">
        <v>122</v>
      </c>
      <c r="D9" s="109"/>
      <c r="E9" s="80">
        <v>4000</v>
      </c>
      <c r="F9" s="42"/>
    </row>
    <row r="10" spans="1:10" ht="36" customHeight="1">
      <c r="A10" s="40">
        <v>5</v>
      </c>
      <c r="B10" s="43">
        <v>45693</v>
      </c>
      <c r="C10" s="108" t="s">
        <v>123</v>
      </c>
      <c r="D10" s="109"/>
      <c r="E10" s="80">
        <v>30800</v>
      </c>
      <c r="F10" s="42"/>
    </row>
    <row r="11" spans="1:10" ht="36" customHeight="1">
      <c r="A11" s="40">
        <v>6</v>
      </c>
      <c r="B11" s="43">
        <v>45698</v>
      </c>
      <c r="C11" s="108" t="s">
        <v>124</v>
      </c>
      <c r="D11" s="109"/>
      <c r="E11" s="80">
        <v>16000</v>
      </c>
      <c r="F11" s="42"/>
    </row>
    <row r="12" spans="1:10" ht="36" customHeight="1">
      <c r="A12" s="40">
        <v>7</v>
      </c>
      <c r="B12" s="43">
        <v>45701</v>
      </c>
      <c r="C12" s="108" t="s">
        <v>122</v>
      </c>
      <c r="D12" s="109"/>
      <c r="E12" s="80">
        <v>5000</v>
      </c>
      <c r="F12" s="42"/>
    </row>
    <row r="13" spans="1:10" ht="36" customHeight="1">
      <c r="A13" s="40">
        <v>8</v>
      </c>
      <c r="B13" s="43">
        <v>45705</v>
      </c>
      <c r="C13" s="110" t="s">
        <v>122</v>
      </c>
      <c r="D13" s="111"/>
      <c r="E13" s="80">
        <v>4000</v>
      </c>
      <c r="F13" s="42"/>
    </row>
    <row r="14" spans="1:10" ht="36" customHeight="1">
      <c r="A14" s="40">
        <v>9</v>
      </c>
      <c r="B14" s="43">
        <v>45706</v>
      </c>
      <c r="C14" s="110" t="s">
        <v>123</v>
      </c>
      <c r="D14" s="111"/>
      <c r="E14" s="80">
        <v>259600</v>
      </c>
      <c r="F14" s="42"/>
    </row>
    <row r="15" spans="1:10" ht="36" customHeight="1">
      <c r="A15" s="40">
        <v>10</v>
      </c>
      <c r="B15" s="43">
        <v>45707</v>
      </c>
      <c r="C15" s="110" t="s">
        <v>125</v>
      </c>
      <c r="D15" s="111"/>
      <c r="E15" s="80">
        <v>1031800</v>
      </c>
      <c r="F15" s="42"/>
    </row>
    <row r="16" spans="1:10" ht="36" customHeight="1">
      <c r="A16" s="40">
        <v>11</v>
      </c>
      <c r="B16" s="43">
        <v>45707</v>
      </c>
      <c r="C16" s="110" t="s">
        <v>126</v>
      </c>
      <c r="D16" s="111"/>
      <c r="E16" s="80">
        <v>9763600</v>
      </c>
      <c r="F16" s="42"/>
    </row>
    <row r="17" spans="1:6" ht="36" customHeight="1">
      <c r="A17" s="40">
        <v>12</v>
      </c>
      <c r="B17" s="43">
        <v>45709</v>
      </c>
      <c r="C17" s="110" t="s">
        <v>125</v>
      </c>
      <c r="D17" s="111"/>
      <c r="E17" s="82">
        <v>220000</v>
      </c>
      <c r="F17" s="42"/>
    </row>
    <row r="18" spans="1:6" ht="36" customHeight="1">
      <c r="A18" s="117" t="s">
        <v>27</v>
      </c>
      <c r="B18" s="118"/>
      <c r="C18" s="118"/>
      <c r="D18" s="118"/>
      <c r="E18" s="118"/>
      <c r="F18" s="119"/>
    </row>
    <row r="19" spans="1:6" ht="36" customHeight="1">
      <c r="A19" s="106" t="s">
        <v>8</v>
      </c>
      <c r="B19" s="107"/>
      <c r="C19" s="39" t="s">
        <v>9</v>
      </c>
      <c r="D19" s="39" t="s">
        <v>4</v>
      </c>
      <c r="E19" s="39" t="s">
        <v>6</v>
      </c>
      <c r="F19" s="39" t="s">
        <v>7</v>
      </c>
    </row>
    <row r="20" spans="1:6" ht="36" customHeight="1">
      <c r="A20" s="106" t="s">
        <v>10</v>
      </c>
      <c r="B20" s="107"/>
      <c r="C20" s="120">
        <f>C22+C24+C26+C28+C37</f>
        <v>12662920</v>
      </c>
      <c r="D20" s="121"/>
      <c r="E20" s="122"/>
      <c r="F20" s="42"/>
    </row>
    <row r="21" spans="1:6" ht="36" customHeight="1">
      <c r="A21" s="112" t="s">
        <v>28</v>
      </c>
      <c r="B21" s="39">
        <v>1</v>
      </c>
      <c r="C21" s="44" t="s">
        <v>72</v>
      </c>
      <c r="D21" s="45">
        <v>45721</v>
      </c>
      <c r="E21" s="46">
        <v>6877500</v>
      </c>
      <c r="F21" s="42"/>
    </row>
    <row r="22" spans="1:6" ht="36" customHeight="1">
      <c r="A22" s="113"/>
      <c r="B22" s="39" t="s">
        <v>11</v>
      </c>
      <c r="C22" s="114">
        <f>SUM(E21:E21)</f>
        <v>6877500</v>
      </c>
      <c r="D22" s="115"/>
      <c r="E22" s="116"/>
      <c r="F22" s="42"/>
    </row>
    <row r="23" spans="1:6" ht="36" customHeight="1">
      <c r="A23" s="112" t="s">
        <v>29</v>
      </c>
      <c r="B23" s="39">
        <v>1</v>
      </c>
      <c r="C23" s="47"/>
      <c r="D23" s="45"/>
      <c r="E23" s="48"/>
      <c r="F23" s="42"/>
    </row>
    <row r="24" spans="1:6" ht="36" customHeight="1">
      <c r="A24" s="113"/>
      <c r="B24" s="39" t="s">
        <v>11</v>
      </c>
      <c r="C24" s="114">
        <f>SUM(E23:E23)</f>
        <v>0</v>
      </c>
      <c r="D24" s="115"/>
      <c r="E24" s="116"/>
      <c r="F24" s="42"/>
    </row>
    <row r="25" spans="1:6" ht="36" customHeight="1">
      <c r="A25" s="112" t="s">
        <v>12</v>
      </c>
      <c r="B25" s="39"/>
      <c r="C25" s="44"/>
      <c r="D25" s="44"/>
      <c r="E25" s="49"/>
      <c r="F25" s="42"/>
    </row>
    <row r="26" spans="1:6" ht="36" customHeight="1">
      <c r="A26" s="113"/>
      <c r="B26" s="39" t="s">
        <v>11</v>
      </c>
      <c r="C26" s="123">
        <v>0</v>
      </c>
      <c r="D26" s="124"/>
      <c r="E26" s="125"/>
      <c r="F26" s="42"/>
    </row>
    <row r="27" spans="1:6" ht="36" customHeight="1">
      <c r="A27" s="112" t="s">
        <v>30</v>
      </c>
      <c r="B27" s="39"/>
      <c r="C27" s="44"/>
      <c r="D27" s="50"/>
      <c r="E27" s="46"/>
      <c r="F27" s="42"/>
    </row>
    <row r="28" spans="1:6" ht="36" customHeight="1">
      <c r="A28" s="113"/>
      <c r="B28" s="39" t="s">
        <v>11</v>
      </c>
      <c r="C28" s="126">
        <f>SUM(E27:E27)</f>
        <v>0</v>
      </c>
      <c r="D28" s="127"/>
      <c r="E28" s="128"/>
      <c r="F28" s="42"/>
    </row>
    <row r="29" spans="1:6" ht="36" customHeight="1">
      <c r="A29" s="112" t="s">
        <v>31</v>
      </c>
      <c r="B29" s="39">
        <v>1</v>
      </c>
      <c r="C29" s="54" t="s">
        <v>76</v>
      </c>
      <c r="D29" s="43">
        <v>45693</v>
      </c>
      <c r="E29" s="55">
        <v>56760</v>
      </c>
      <c r="F29" s="42"/>
    </row>
    <row r="30" spans="1:6" ht="36" customHeight="1">
      <c r="A30" s="129"/>
      <c r="B30" s="39">
        <v>2</v>
      </c>
      <c r="C30" s="54" t="s">
        <v>77</v>
      </c>
      <c r="D30" s="43">
        <v>45693</v>
      </c>
      <c r="E30" s="55">
        <v>73860</v>
      </c>
      <c r="F30" s="42"/>
    </row>
    <row r="31" spans="1:6" ht="36" customHeight="1">
      <c r="A31" s="129"/>
      <c r="B31" s="39">
        <v>3</v>
      </c>
      <c r="C31" s="54" t="s">
        <v>78</v>
      </c>
      <c r="D31" s="43">
        <v>45694</v>
      </c>
      <c r="E31" s="55">
        <v>4360000</v>
      </c>
      <c r="F31" s="42"/>
    </row>
    <row r="32" spans="1:6" ht="36" customHeight="1">
      <c r="A32" s="129"/>
      <c r="B32" s="39">
        <v>4</v>
      </c>
      <c r="C32" s="56" t="s">
        <v>73</v>
      </c>
      <c r="D32" s="43">
        <v>45694</v>
      </c>
      <c r="E32" s="53">
        <v>440800</v>
      </c>
      <c r="F32" s="42"/>
    </row>
    <row r="33" spans="1:6" ht="36" customHeight="1">
      <c r="A33" s="129"/>
      <c r="B33" s="39">
        <v>5</v>
      </c>
      <c r="C33" s="56" t="s">
        <v>74</v>
      </c>
      <c r="D33" s="43">
        <v>45705</v>
      </c>
      <c r="E33" s="53">
        <v>22000</v>
      </c>
      <c r="F33" s="42"/>
    </row>
    <row r="34" spans="1:6" ht="36" customHeight="1">
      <c r="A34" s="129"/>
      <c r="B34" s="39">
        <v>6</v>
      </c>
      <c r="C34" s="54" t="s">
        <v>79</v>
      </c>
      <c r="D34" s="43">
        <v>45706</v>
      </c>
      <c r="E34" s="55">
        <v>480000</v>
      </c>
      <c r="F34" s="42"/>
    </row>
    <row r="35" spans="1:6" ht="36" customHeight="1">
      <c r="A35" s="129"/>
      <c r="B35" s="39">
        <v>7</v>
      </c>
      <c r="C35" s="56" t="s">
        <v>75</v>
      </c>
      <c r="D35" s="43">
        <v>45706</v>
      </c>
      <c r="E35" s="53">
        <v>330000</v>
      </c>
      <c r="F35" s="42"/>
    </row>
    <row r="36" spans="1:6" ht="36" customHeight="1">
      <c r="A36" s="129"/>
      <c r="B36" s="39">
        <v>8</v>
      </c>
      <c r="C36" s="56" t="s">
        <v>74</v>
      </c>
      <c r="D36" s="43">
        <v>45708</v>
      </c>
      <c r="E36" s="53">
        <v>22000</v>
      </c>
      <c r="F36" s="42"/>
    </row>
    <row r="37" spans="1:6" ht="36" customHeight="1">
      <c r="A37" s="113"/>
      <c r="B37" s="39" t="s">
        <v>11</v>
      </c>
      <c r="C37" s="130">
        <f>SUM(E29:E36)</f>
        <v>5785420</v>
      </c>
      <c r="D37" s="131"/>
      <c r="E37" s="132"/>
      <c r="F37" s="42"/>
    </row>
    <row r="38" spans="1:6">
      <c r="E38" s="57"/>
    </row>
    <row r="39" spans="1:6">
      <c r="E39" s="57"/>
    </row>
  </sheetData>
  <mergeCells count="33">
    <mergeCell ref="A25:A26"/>
    <mergeCell ref="C26:E26"/>
    <mergeCell ref="A27:A28"/>
    <mergeCell ref="C28:E28"/>
    <mergeCell ref="A29:A37"/>
    <mergeCell ref="C37:E37"/>
    <mergeCell ref="A23:A24"/>
    <mergeCell ref="C24:E24"/>
    <mergeCell ref="A18:F18"/>
    <mergeCell ref="A19:B19"/>
    <mergeCell ref="A20:B20"/>
    <mergeCell ref="C20:E20"/>
    <mergeCell ref="A21:A22"/>
    <mergeCell ref="C22:E22"/>
    <mergeCell ref="A5:B5"/>
    <mergeCell ref="C5:D5"/>
    <mergeCell ref="C6:D6"/>
    <mergeCell ref="C9:D9"/>
    <mergeCell ref="C17:D17"/>
    <mergeCell ref="C8:D8"/>
    <mergeCell ref="C7:D7"/>
    <mergeCell ref="C12:D12"/>
    <mergeCell ref="C11:D11"/>
    <mergeCell ref="C10:D10"/>
    <mergeCell ref="C16:D16"/>
    <mergeCell ref="C15:D15"/>
    <mergeCell ref="C14:D14"/>
    <mergeCell ref="C13:D13"/>
    <mergeCell ref="A1:F1"/>
    <mergeCell ref="B2:C2"/>
    <mergeCell ref="E2:F2"/>
    <mergeCell ref="A3:E3"/>
    <mergeCell ref="C4:D4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F21"/>
  <sheetViews>
    <sheetView view="pageBreakPreview" topLeftCell="A4" zoomScale="85" zoomScaleNormal="100" zoomScaleSheetLayoutView="85" workbookViewId="0">
      <selection activeCell="K14" sqref="K14"/>
    </sheetView>
  </sheetViews>
  <sheetFormatPr defaultRowHeight="16.5"/>
  <cols>
    <col min="1" max="1" width="11.875" style="9" customWidth="1"/>
    <col min="2" max="2" width="15" style="9" bestFit="1" customWidth="1"/>
    <col min="3" max="3" width="49.25" style="9" customWidth="1"/>
    <col min="4" max="4" width="14.75" style="9" customWidth="1"/>
    <col min="5" max="5" width="15.125" style="9" customWidth="1"/>
    <col min="6" max="6" width="11.75" style="9" customWidth="1"/>
  </cols>
  <sheetData>
    <row r="1" spans="1:6" ht="45" customHeight="1">
      <c r="A1" s="89" t="s">
        <v>103</v>
      </c>
      <c r="B1" s="89"/>
      <c r="C1" s="89"/>
      <c r="D1" s="89"/>
      <c r="E1" s="89"/>
      <c r="F1" s="89"/>
    </row>
    <row r="2" spans="1:6" ht="36" customHeight="1">
      <c r="A2" s="59" t="s">
        <v>0</v>
      </c>
      <c r="B2" s="90" t="s">
        <v>34</v>
      </c>
      <c r="C2" s="90"/>
      <c r="D2" s="59" t="s">
        <v>1</v>
      </c>
      <c r="E2" s="90" t="s">
        <v>17</v>
      </c>
      <c r="F2" s="90"/>
    </row>
    <row r="3" spans="1:6" ht="36" customHeight="1">
      <c r="A3" s="88" t="s">
        <v>2</v>
      </c>
      <c r="B3" s="88"/>
      <c r="C3" s="88"/>
      <c r="D3" s="88"/>
      <c r="E3" s="88"/>
      <c r="F3" s="78"/>
    </row>
    <row r="4" spans="1:6" ht="36" customHeight="1">
      <c r="A4" s="59" t="s">
        <v>3</v>
      </c>
      <c r="B4" s="59" t="s">
        <v>4</v>
      </c>
      <c r="C4" s="85" t="s">
        <v>5</v>
      </c>
      <c r="D4" s="85"/>
      <c r="E4" s="59" t="s">
        <v>6</v>
      </c>
      <c r="F4" s="59" t="s">
        <v>7</v>
      </c>
    </row>
    <row r="5" spans="1:6" ht="36" customHeight="1">
      <c r="A5" s="85" t="s">
        <v>10</v>
      </c>
      <c r="B5" s="85"/>
      <c r="C5" s="94">
        <f>SUM(E6:E6)</f>
        <v>11246400</v>
      </c>
      <c r="D5" s="90"/>
      <c r="E5" s="90"/>
      <c r="F5" s="60"/>
    </row>
    <row r="6" spans="1:6" ht="36" customHeight="1">
      <c r="A6" s="60">
        <v>1</v>
      </c>
      <c r="B6" s="76">
        <v>45692</v>
      </c>
      <c r="C6" s="133" t="s">
        <v>102</v>
      </c>
      <c r="D6" s="134"/>
      <c r="E6" s="77">
        <v>11246400</v>
      </c>
      <c r="F6" s="60"/>
    </row>
    <row r="7" spans="1:6" ht="36" customHeight="1">
      <c r="A7" s="88" t="s">
        <v>18</v>
      </c>
      <c r="B7" s="88"/>
      <c r="C7" s="88"/>
      <c r="D7" s="88"/>
      <c r="E7" s="88"/>
      <c r="F7" s="88"/>
    </row>
    <row r="8" spans="1:6" ht="36" customHeight="1">
      <c r="A8" s="85" t="s">
        <v>8</v>
      </c>
      <c r="B8" s="85"/>
      <c r="C8" s="59" t="s">
        <v>35</v>
      </c>
      <c r="D8" s="59" t="s">
        <v>4</v>
      </c>
      <c r="E8" s="59" t="s">
        <v>6</v>
      </c>
      <c r="F8" s="59" t="s">
        <v>7</v>
      </c>
    </row>
    <row r="9" spans="1:6" ht="36" customHeight="1">
      <c r="A9" s="85" t="s">
        <v>10</v>
      </c>
      <c r="B9" s="85"/>
      <c r="C9" s="94">
        <f>C12+C14+C21</f>
        <v>5864760</v>
      </c>
      <c r="D9" s="90"/>
      <c r="E9" s="90"/>
      <c r="F9" s="60"/>
    </row>
    <row r="10" spans="1:6" ht="36" customHeight="1">
      <c r="A10" s="135" t="s">
        <v>13</v>
      </c>
      <c r="B10" s="59">
        <v>1</v>
      </c>
      <c r="C10" s="61" t="s">
        <v>36</v>
      </c>
      <c r="D10" s="74">
        <v>45721</v>
      </c>
      <c r="E10" s="75">
        <v>2400000</v>
      </c>
      <c r="F10" s="60"/>
    </row>
    <row r="11" spans="1:6" ht="36" customHeight="1">
      <c r="A11" s="135"/>
      <c r="B11" s="59">
        <v>2</v>
      </c>
      <c r="C11" s="61" t="s">
        <v>37</v>
      </c>
      <c r="D11" s="74">
        <v>45721</v>
      </c>
      <c r="E11" s="75">
        <v>3408000</v>
      </c>
      <c r="F11" s="60"/>
    </row>
    <row r="12" spans="1:6" ht="36" customHeight="1">
      <c r="A12" s="136"/>
      <c r="B12" s="59" t="s">
        <v>11</v>
      </c>
      <c r="C12" s="95">
        <f>SUM(E10:E11)</f>
        <v>5808000</v>
      </c>
      <c r="D12" s="95"/>
      <c r="E12" s="95"/>
      <c r="F12" s="60"/>
    </row>
    <row r="13" spans="1:6" ht="36" customHeight="1">
      <c r="A13" s="85" t="s">
        <v>14</v>
      </c>
      <c r="B13" s="59"/>
      <c r="C13" s="78"/>
      <c r="D13" s="74"/>
      <c r="E13" s="79"/>
      <c r="F13" s="60"/>
    </row>
    <row r="14" spans="1:6" ht="36" customHeight="1">
      <c r="A14" s="85"/>
      <c r="B14" s="59" t="s">
        <v>11</v>
      </c>
      <c r="C14" s="95">
        <f>E13</f>
        <v>0</v>
      </c>
      <c r="D14" s="95"/>
      <c r="E14" s="95"/>
      <c r="F14" s="60"/>
    </row>
    <row r="15" spans="1:6" ht="36" customHeight="1">
      <c r="A15" s="85" t="s">
        <v>12</v>
      </c>
      <c r="B15" s="59"/>
      <c r="C15" s="60"/>
      <c r="D15" s="60"/>
      <c r="E15" s="60"/>
      <c r="F15" s="60"/>
    </row>
    <row r="16" spans="1:6" ht="36" customHeight="1">
      <c r="A16" s="85"/>
      <c r="B16" s="59" t="s">
        <v>11</v>
      </c>
      <c r="C16" s="95">
        <f>E15</f>
        <v>0</v>
      </c>
      <c r="D16" s="95"/>
      <c r="E16" s="95"/>
      <c r="F16" s="60"/>
    </row>
    <row r="17" spans="1:6" ht="36" customHeight="1">
      <c r="A17" s="85" t="s">
        <v>30</v>
      </c>
      <c r="B17" s="59"/>
      <c r="C17" s="60"/>
      <c r="D17" s="60"/>
      <c r="E17" s="60"/>
      <c r="F17" s="60"/>
    </row>
    <row r="18" spans="1:6" ht="36" customHeight="1">
      <c r="A18" s="85"/>
      <c r="B18" s="59" t="s">
        <v>11</v>
      </c>
      <c r="C18" s="95">
        <f>E17</f>
        <v>0</v>
      </c>
      <c r="D18" s="95"/>
      <c r="E18" s="95"/>
      <c r="F18" s="60"/>
    </row>
    <row r="19" spans="1:6" ht="36" customHeight="1">
      <c r="A19" s="137" t="s">
        <v>22</v>
      </c>
      <c r="B19" s="59">
        <v>1</v>
      </c>
      <c r="C19" s="71" t="s">
        <v>101</v>
      </c>
      <c r="D19" s="74">
        <v>45693</v>
      </c>
      <c r="E19" s="71">
        <v>90250</v>
      </c>
      <c r="F19" s="60"/>
    </row>
    <row r="20" spans="1:6" ht="36" customHeight="1">
      <c r="A20" s="135"/>
      <c r="B20" s="59">
        <v>2</v>
      </c>
      <c r="C20" s="68" t="s">
        <v>59</v>
      </c>
      <c r="D20" s="74">
        <v>45693</v>
      </c>
      <c r="E20" s="71">
        <v>56760</v>
      </c>
      <c r="F20" s="60"/>
    </row>
    <row r="21" spans="1:6" ht="36" customHeight="1">
      <c r="A21" s="136"/>
      <c r="B21" s="59" t="s">
        <v>11</v>
      </c>
      <c r="C21" s="95">
        <f>SUM(E20:E20)</f>
        <v>56760</v>
      </c>
      <c r="D21" s="95"/>
      <c r="E21" s="95"/>
      <c r="F21" s="60"/>
    </row>
  </sheetData>
  <mergeCells count="22">
    <mergeCell ref="A17:A18"/>
    <mergeCell ref="C18:E18"/>
    <mergeCell ref="C21:E21"/>
    <mergeCell ref="A10:A12"/>
    <mergeCell ref="C12:E12"/>
    <mergeCell ref="A13:A14"/>
    <mergeCell ref="C14:E14"/>
    <mergeCell ref="A15:A16"/>
    <mergeCell ref="C16:E16"/>
    <mergeCell ref="A19:A21"/>
    <mergeCell ref="C6:D6"/>
    <mergeCell ref="A7:F7"/>
    <mergeCell ref="A8:B8"/>
    <mergeCell ref="A9:B9"/>
    <mergeCell ref="C9:E9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G21"/>
  <sheetViews>
    <sheetView view="pageBreakPreview" zoomScale="85" zoomScaleNormal="85" zoomScaleSheetLayoutView="100" workbookViewId="0">
      <selection activeCell="C19" sqref="C19:E19"/>
    </sheetView>
  </sheetViews>
  <sheetFormatPr defaultColWidth="9" defaultRowHeight="16.5"/>
  <cols>
    <col min="1" max="1" width="11.875" style="34" customWidth="1"/>
    <col min="2" max="2" width="14.75" style="34" customWidth="1"/>
    <col min="3" max="3" width="55.625" style="34" customWidth="1"/>
    <col min="4" max="4" width="13.25" style="34" customWidth="1"/>
    <col min="5" max="5" width="18" style="36" customWidth="1"/>
    <col min="6" max="6" width="13.875" style="34" customWidth="1"/>
    <col min="7" max="7" width="0" style="3" hidden="1" customWidth="1"/>
    <col min="8" max="16384" width="9" style="3"/>
  </cols>
  <sheetData>
    <row r="1" spans="1:7" s="2" customFormat="1" ht="45" customHeight="1">
      <c r="A1" s="140" t="s">
        <v>60</v>
      </c>
      <c r="B1" s="141"/>
      <c r="C1" s="141"/>
      <c r="D1" s="141"/>
      <c r="E1" s="141"/>
      <c r="F1" s="142"/>
    </row>
    <row r="2" spans="1:7" ht="36" customHeight="1">
      <c r="A2" s="10" t="s">
        <v>0</v>
      </c>
      <c r="B2" s="143" t="s">
        <v>40</v>
      </c>
      <c r="C2" s="144"/>
      <c r="D2" s="10" t="s">
        <v>1</v>
      </c>
      <c r="E2" s="143" t="s">
        <v>48</v>
      </c>
      <c r="F2" s="144"/>
    </row>
    <row r="3" spans="1:7" ht="36" customHeight="1">
      <c r="A3" s="145" t="s">
        <v>2</v>
      </c>
      <c r="B3" s="146"/>
      <c r="C3" s="146"/>
      <c r="D3" s="146"/>
      <c r="E3" s="147"/>
      <c r="F3" s="11"/>
    </row>
    <row r="4" spans="1:7" ht="36" customHeight="1">
      <c r="A4" s="10" t="s">
        <v>3</v>
      </c>
      <c r="B4" s="10" t="s">
        <v>4</v>
      </c>
      <c r="C4" s="138" t="s">
        <v>32</v>
      </c>
      <c r="D4" s="139"/>
      <c r="E4" s="10" t="s">
        <v>49</v>
      </c>
      <c r="F4" s="10" t="s">
        <v>7</v>
      </c>
    </row>
    <row r="5" spans="1:7" ht="36" customHeight="1">
      <c r="A5" s="138" t="s">
        <v>50</v>
      </c>
      <c r="B5" s="139"/>
      <c r="C5" s="138"/>
      <c r="D5" s="139"/>
      <c r="E5" s="28">
        <f>SUM(E6:E6)</f>
        <v>0</v>
      </c>
      <c r="F5" s="10"/>
    </row>
    <row r="6" spans="1:7" ht="36" customHeight="1">
      <c r="A6" s="11">
        <v>1</v>
      </c>
      <c r="B6" s="29"/>
      <c r="C6" s="30"/>
      <c r="D6" s="31"/>
      <c r="E6" s="32"/>
      <c r="F6" s="13"/>
      <c r="G6" s="5" t="s">
        <v>45</v>
      </c>
    </row>
    <row r="7" spans="1:7" ht="36" customHeight="1">
      <c r="A7" s="145" t="s">
        <v>51</v>
      </c>
      <c r="B7" s="146"/>
      <c r="C7" s="146"/>
      <c r="D7" s="146"/>
      <c r="E7" s="146"/>
      <c r="F7" s="147"/>
      <c r="G7" s="4" t="s">
        <v>45</v>
      </c>
    </row>
    <row r="8" spans="1:7" ht="36" customHeight="1">
      <c r="A8" s="138" t="s">
        <v>8</v>
      </c>
      <c r="B8" s="139"/>
      <c r="C8" s="10" t="s">
        <v>9</v>
      </c>
      <c r="D8" s="10" t="s">
        <v>4</v>
      </c>
      <c r="E8" s="10" t="s">
        <v>6</v>
      </c>
      <c r="F8" s="10" t="s">
        <v>7</v>
      </c>
      <c r="G8" s="5" t="s">
        <v>45</v>
      </c>
    </row>
    <row r="9" spans="1:7" ht="36" customHeight="1">
      <c r="A9" s="138" t="s">
        <v>10</v>
      </c>
      <c r="B9" s="139"/>
      <c r="C9" s="148">
        <f>C11+C13+C15+C17+C19</f>
        <v>4955080</v>
      </c>
      <c r="D9" s="149"/>
      <c r="E9" s="150"/>
      <c r="F9" s="13"/>
      <c r="G9" s="4" t="s">
        <v>45</v>
      </c>
    </row>
    <row r="10" spans="1:7" ht="36" customHeight="1">
      <c r="A10" s="151" t="s">
        <v>13</v>
      </c>
      <c r="B10" s="10">
        <v>1</v>
      </c>
      <c r="C10" s="16" t="s">
        <v>61</v>
      </c>
      <c r="D10" s="17" t="s">
        <v>56</v>
      </c>
      <c r="E10" s="33">
        <v>4737500</v>
      </c>
      <c r="F10" s="13"/>
      <c r="G10" s="5" t="s">
        <v>45</v>
      </c>
    </row>
    <row r="11" spans="1:7" ht="36" customHeight="1">
      <c r="A11" s="152"/>
      <c r="B11" s="10" t="s">
        <v>11</v>
      </c>
      <c r="C11" s="153">
        <f>SUM(E10:E10)</f>
        <v>4737500</v>
      </c>
      <c r="D11" s="154"/>
      <c r="E11" s="155"/>
      <c r="F11" s="13"/>
      <c r="G11" s="4" t="s">
        <v>45</v>
      </c>
    </row>
    <row r="12" spans="1:7" ht="36" customHeight="1">
      <c r="A12" s="151" t="s">
        <v>52</v>
      </c>
      <c r="B12" s="10">
        <v>1</v>
      </c>
      <c r="C12" s="19"/>
      <c r="D12" s="20"/>
      <c r="E12" s="21"/>
      <c r="F12" s="13"/>
      <c r="G12" s="5" t="s">
        <v>45</v>
      </c>
    </row>
    <row r="13" spans="1:7" ht="36" customHeight="1">
      <c r="A13" s="152"/>
      <c r="B13" s="10" t="s">
        <v>11</v>
      </c>
      <c r="C13" s="159">
        <f>SUM(E12:E12)</f>
        <v>0</v>
      </c>
      <c r="D13" s="160"/>
      <c r="E13" s="161"/>
      <c r="F13" s="13"/>
      <c r="G13" s="4" t="s">
        <v>45</v>
      </c>
    </row>
    <row r="14" spans="1:7" ht="36" customHeight="1">
      <c r="A14" s="151" t="s">
        <v>12</v>
      </c>
      <c r="B14" s="10">
        <v>1</v>
      </c>
      <c r="C14" s="19"/>
      <c r="D14" s="19"/>
      <c r="E14" s="22"/>
      <c r="F14" s="13"/>
      <c r="G14" s="5" t="s">
        <v>45</v>
      </c>
    </row>
    <row r="15" spans="1:7" ht="36" customHeight="1">
      <c r="A15" s="152"/>
      <c r="B15" s="10" t="s">
        <v>11</v>
      </c>
      <c r="C15" s="162">
        <v>0</v>
      </c>
      <c r="D15" s="163"/>
      <c r="E15" s="164"/>
      <c r="F15" s="13"/>
      <c r="G15" s="4" t="s">
        <v>45</v>
      </c>
    </row>
    <row r="16" spans="1:7" ht="36" customHeight="1">
      <c r="A16" s="151" t="s">
        <v>30</v>
      </c>
      <c r="B16" s="10">
        <v>1</v>
      </c>
      <c r="C16" s="19"/>
      <c r="D16" s="20"/>
      <c r="E16" s="21"/>
      <c r="F16" s="13"/>
      <c r="G16" s="5" t="s">
        <v>45</v>
      </c>
    </row>
    <row r="17" spans="1:7" ht="36" customHeight="1">
      <c r="A17" s="152"/>
      <c r="B17" s="10" t="s">
        <v>11</v>
      </c>
      <c r="C17" s="159">
        <f>SUM(E16:E16)</f>
        <v>0</v>
      </c>
      <c r="D17" s="160"/>
      <c r="E17" s="161"/>
      <c r="F17" s="13"/>
      <c r="G17" s="4" t="s">
        <v>45</v>
      </c>
    </row>
    <row r="18" spans="1:7" ht="36" customHeight="1">
      <c r="A18" s="151" t="s">
        <v>53</v>
      </c>
      <c r="B18" s="10">
        <v>1</v>
      </c>
      <c r="C18" s="19" t="s">
        <v>59</v>
      </c>
      <c r="D18" s="20" t="s">
        <v>46</v>
      </c>
      <c r="E18" s="32">
        <v>217580</v>
      </c>
      <c r="F18" s="13"/>
      <c r="G18" s="5" t="s">
        <v>45</v>
      </c>
    </row>
    <row r="19" spans="1:7" ht="36" customHeight="1">
      <c r="A19" s="152"/>
      <c r="B19" s="10" t="s">
        <v>11</v>
      </c>
      <c r="C19" s="156">
        <f>SUM(E18:E18)</f>
        <v>217580</v>
      </c>
      <c r="D19" s="157"/>
      <c r="E19" s="158"/>
      <c r="F19" s="13"/>
    </row>
    <row r="20" spans="1:7">
      <c r="E20" s="35"/>
    </row>
    <row r="21" spans="1:7">
      <c r="E21" s="35"/>
    </row>
  </sheetData>
  <mergeCells count="21">
    <mergeCell ref="A18:A19"/>
    <mergeCell ref="C19:E19"/>
    <mergeCell ref="A12:A13"/>
    <mergeCell ref="C13:E13"/>
    <mergeCell ref="A14:A15"/>
    <mergeCell ref="C15:E15"/>
    <mergeCell ref="A16:A17"/>
    <mergeCell ref="C17:E17"/>
    <mergeCell ref="A7:F7"/>
    <mergeCell ref="A8:B8"/>
    <mergeCell ref="A9:B9"/>
    <mergeCell ref="C9:E9"/>
    <mergeCell ref="A10:A11"/>
    <mergeCell ref="C11:E11"/>
    <mergeCell ref="A5:B5"/>
    <mergeCell ref="C5:D5"/>
    <mergeCell ref="A1:F1"/>
    <mergeCell ref="B2:C2"/>
    <mergeCell ref="E2:F2"/>
    <mergeCell ref="A3:E3"/>
    <mergeCell ref="C4:D4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F23"/>
  <sheetViews>
    <sheetView view="pageBreakPreview" topLeftCell="A4" zoomScale="80" zoomScaleNormal="100" zoomScaleSheetLayoutView="80" workbookViewId="0">
      <selection activeCell="C10" sqref="C10"/>
    </sheetView>
  </sheetViews>
  <sheetFormatPr defaultRowHeight="16.5"/>
  <cols>
    <col min="1" max="1" width="11.875" style="6" customWidth="1"/>
    <col min="2" max="2" width="14.75" style="6" customWidth="1"/>
    <col min="3" max="3" width="56.375" style="6" customWidth="1"/>
    <col min="4" max="4" width="13.25" style="6" customWidth="1"/>
    <col min="5" max="5" width="18" style="8" customWidth="1"/>
    <col min="6" max="6" width="13.875" style="6" customWidth="1"/>
    <col min="7" max="16384" width="9" style="1"/>
  </cols>
  <sheetData>
    <row r="1" spans="1:6" customFormat="1" ht="45" customHeight="1">
      <c r="A1" s="140" t="s">
        <v>68</v>
      </c>
      <c r="B1" s="141"/>
      <c r="C1" s="141"/>
      <c r="D1" s="141"/>
      <c r="E1" s="141"/>
      <c r="F1" s="142"/>
    </row>
    <row r="2" spans="1:6" ht="36" customHeight="1">
      <c r="A2" s="10" t="s">
        <v>0</v>
      </c>
      <c r="B2" s="165" t="s">
        <v>38</v>
      </c>
      <c r="C2" s="165"/>
      <c r="D2" s="10" t="s">
        <v>1</v>
      </c>
      <c r="E2" s="165" t="s">
        <v>54</v>
      </c>
      <c r="F2" s="165"/>
    </row>
    <row r="3" spans="1:6" ht="36" customHeight="1">
      <c r="A3" s="145" t="s">
        <v>2</v>
      </c>
      <c r="B3" s="146"/>
      <c r="C3" s="146"/>
      <c r="D3" s="146"/>
      <c r="E3" s="147"/>
      <c r="F3" s="11"/>
    </row>
    <row r="4" spans="1:6" ht="36" customHeight="1">
      <c r="A4" s="10" t="s">
        <v>3</v>
      </c>
      <c r="B4" s="10" t="s">
        <v>4</v>
      </c>
      <c r="C4" s="138" t="s">
        <v>32</v>
      </c>
      <c r="D4" s="139"/>
      <c r="E4" s="10" t="s">
        <v>21</v>
      </c>
      <c r="F4" s="10" t="s">
        <v>7</v>
      </c>
    </row>
    <row r="5" spans="1:6" ht="36" customHeight="1">
      <c r="A5" s="138" t="s">
        <v>16</v>
      </c>
      <c r="B5" s="139"/>
      <c r="C5" s="101"/>
      <c r="D5" s="102"/>
      <c r="E5" s="12">
        <f>SUM(E6:E6)</f>
        <v>0</v>
      </c>
      <c r="F5" s="13"/>
    </row>
    <row r="6" spans="1:6" ht="36" customHeight="1">
      <c r="A6" s="19">
        <v>1</v>
      </c>
      <c r="B6" s="37"/>
      <c r="C6" s="30"/>
      <c r="D6" s="31"/>
      <c r="E6" s="15"/>
      <c r="F6" s="19"/>
    </row>
    <row r="7" spans="1:6" ht="36" customHeight="1">
      <c r="A7" s="145" t="s">
        <v>18</v>
      </c>
      <c r="B7" s="146"/>
      <c r="C7" s="146"/>
      <c r="D7" s="146"/>
      <c r="E7" s="146"/>
      <c r="F7" s="147"/>
    </row>
    <row r="8" spans="1:6" ht="36" customHeight="1">
      <c r="A8" s="138" t="s">
        <v>8</v>
      </c>
      <c r="B8" s="139"/>
      <c r="C8" s="10" t="s">
        <v>9</v>
      </c>
      <c r="D8" s="10" t="s">
        <v>4</v>
      </c>
      <c r="E8" s="10" t="s">
        <v>6</v>
      </c>
      <c r="F8" s="10" t="s">
        <v>7</v>
      </c>
    </row>
    <row r="9" spans="1:6" ht="36" customHeight="1">
      <c r="A9" s="138" t="s">
        <v>10</v>
      </c>
      <c r="B9" s="139"/>
      <c r="C9" s="148">
        <f>C11+C13+C15+C17+C19</f>
        <v>754600</v>
      </c>
      <c r="D9" s="149"/>
      <c r="E9" s="150"/>
      <c r="F9" s="13"/>
    </row>
    <row r="10" spans="1:6" ht="36" customHeight="1">
      <c r="A10" s="151" t="s">
        <v>13</v>
      </c>
      <c r="B10" s="10">
        <v>1</v>
      </c>
      <c r="C10" s="16" t="s">
        <v>67</v>
      </c>
      <c r="D10" s="17" t="s">
        <v>65</v>
      </c>
      <c r="E10" s="18">
        <v>660000</v>
      </c>
      <c r="F10" s="13"/>
    </row>
    <row r="11" spans="1:6" ht="36" customHeight="1">
      <c r="A11" s="152"/>
      <c r="B11" s="10" t="s">
        <v>11</v>
      </c>
      <c r="C11" s="153">
        <f>SUM(E10)</f>
        <v>660000</v>
      </c>
      <c r="D11" s="154"/>
      <c r="E11" s="155"/>
      <c r="F11" s="13"/>
    </row>
    <row r="12" spans="1:6" ht="36" customHeight="1">
      <c r="A12" s="151" t="s">
        <v>14</v>
      </c>
      <c r="B12" s="10">
        <v>1</v>
      </c>
      <c r="C12" s="19"/>
      <c r="D12" s="20"/>
      <c r="E12" s="21"/>
      <c r="F12" s="13"/>
    </row>
    <row r="13" spans="1:6" ht="36" customHeight="1">
      <c r="A13" s="152"/>
      <c r="B13" s="10" t="s">
        <v>11</v>
      </c>
      <c r="C13" s="159"/>
      <c r="D13" s="160"/>
      <c r="E13" s="161"/>
      <c r="F13" s="13"/>
    </row>
    <row r="14" spans="1:6" ht="36" customHeight="1">
      <c r="A14" s="151" t="s">
        <v>12</v>
      </c>
      <c r="B14" s="10">
        <v>1</v>
      </c>
      <c r="C14" s="19"/>
      <c r="D14" s="19"/>
      <c r="E14" s="22"/>
      <c r="F14" s="13"/>
    </row>
    <row r="15" spans="1:6" ht="36" customHeight="1">
      <c r="A15" s="152"/>
      <c r="B15" s="10" t="s">
        <v>11</v>
      </c>
      <c r="C15" s="162"/>
      <c r="D15" s="163"/>
      <c r="E15" s="164"/>
      <c r="F15" s="13"/>
    </row>
    <row r="16" spans="1:6" ht="36" customHeight="1">
      <c r="A16" s="151" t="s">
        <v>30</v>
      </c>
      <c r="B16" s="10">
        <v>1</v>
      </c>
      <c r="C16" s="19"/>
      <c r="D16" s="20"/>
      <c r="E16" s="21"/>
      <c r="F16" s="13"/>
    </row>
    <row r="17" spans="1:6" ht="36" customHeight="1">
      <c r="A17" s="152"/>
      <c r="B17" s="10" t="s">
        <v>11</v>
      </c>
      <c r="C17" s="159"/>
      <c r="D17" s="160"/>
      <c r="E17" s="161"/>
      <c r="F17" s="13"/>
    </row>
    <row r="18" spans="1:6" ht="36" customHeight="1">
      <c r="A18" s="151" t="s">
        <v>22</v>
      </c>
      <c r="B18" s="10">
        <v>1</v>
      </c>
      <c r="C18" s="30" t="s">
        <v>66</v>
      </c>
      <c r="D18" s="29" t="s">
        <v>62</v>
      </c>
      <c r="E18" s="21">
        <v>94600</v>
      </c>
      <c r="F18" s="13"/>
    </row>
    <row r="19" spans="1:6" ht="36" customHeight="1">
      <c r="A19" s="152"/>
      <c r="B19" s="10" t="s">
        <v>11</v>
      </c>
      <c r="C19" s="156">
        <f>SUM(E18:E18)</f>
        <v>94600</v>
      </c>
      <c r="D19" s="157"/>
      <c r="E19" s="158"/>
      <c r="F19" s="13"/>
    </row>
    <row r="20" spans="1:6" ht="36" customHeight="1">
      <c r="E20" s="7"/>
    </row>
    <row r="21" spans="1:6" ht="36" customHeight="1">
      <c r="E21" s="7"/>
    </row>
    <row r="22" spans="1:6" ht="36" customHeight="1"/>
    <row r="23" spans="1:6" ht="36" customHeight="1"/>
  </sheetData>
  <mergeCells count="21">
    <mergeCell ref="A18:A19"/>
    <mergeCell ref="C19:E19"/>
    <mergeCell ref="A12:A13"/>
    <mergeCell ref="C13:E13"/>
    <mergeCell ref="A14:A15"/>
    <mergeCell ref="C15:E15"/>
    <mergeCell ref="A16:A17"/>
    <mergeCell ref="C17:E17"/>
    <mergeCell ref="A7:F7"/>
    <mergeCell ref="A8:B8"/>
    <mergeCell ref="A9:B9"/>
    <mergeCell ref="C9:E9"/>
    <mergeCell ref="A10:A11"/>
    <mergeCell ref="C11:E11"/>
    <mergeCell ref="A5:B5"/>
    <mergeCell ref="A1:F1"/>
    <mergeCell ref="B2:C2"/>
    <mergeCell ref="E2:F2"/>
    <mergeCell ref="A3:E3"/>
    <mergeCell ref="C4:D4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F22"/>
  <sheetViews>
    <sheetView view="pageBreakPreview" zoomScale="70" zoomScaleNormal="100" zoomScaleSheetLayoutView="70" workbookViewId="0">
      <selection activeCell="C6" sqref="C6:D6"/>
    </sheetView>
  </sheetViews>
  <sheetFormatPr defaultRowHeight="16.5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8" customWidth="1"/>
    <col min="6" max="6" width="13.875" style="6" customWidth="1"/>
    <col min="7" max="16384" width="9" style="1"/>
  </cols>
  <sheetData>
    <row r="1" spans="1:6" customFormat="1" ht="45" customHeight="1">
      <c r="A1" s="140" t="s">
        <v>69</v>
      </c>
      <c r="B1" s="141"/>
      <c r="C1" s="141"/>
      <c r="D1" s="141"/>
      <c r="E1" s="141"/>
      <c r="F1" s="142"/>
    </row>
    <row r="2" spans="1:6" ht="36" customHeight="1">
      <c r="A2" s="10" t="s">
        <v>43</v>
      </c>
      <c r="B2" s="165" t="s">
        <v>33</v>
      </c>
      <c r="C2" s="165"/>
      <c r="D2" s="10" t="s">
        <v>1</v>
      </c>
      <c r="E2" s="165" t="s">
        <v>55</v>
      </c>
      <c r="F2" s="165"/>
    </row>
    <row r="3" spans="1:6" ht="36" customHeight="1">
      <c r="A3" s="145" t="s">
        <v>2</v>
      </c>
      <c r="B3" s="146"/>
      <c r="C3" s="146"/>
      <c r="D3" s="146"/>
      <c r="E3" s="147"/>
      <c r="F3" s="11"/>
    </row>
    <row r="4" spans="1:6" ht="36" customHeight="1">
      <c r="A4" s="10" t="s">
        <v>3</v>
      </c>
      <c r="B4" s="10" t="s">
        <v>4</v>
      </c>
      <c r="C4" s="138" t="s">
        <v>32</v>
      </c>
      <c r="D4" s="139"/>
      <c r="E4" s="10" t="s">
        <v>21</v>
      </c>
      <c r="F4" s="10" t="s">
        <v>7</v>
      </c>
    </row>
    <row r="5" spans="1:6" ht="36" customHeight="1">
      <c r="A5" s="138" t="s">
        <v>16</v>
      </c>
      <c r="B5" s="139"/>
      <c r="C5" s="168"/>
      <c r="D5" s="169"/>
      <c r="E5" s="12">
        <f>SUM(E6:E6)</f>
        <v>0</v>
      </c>
      <c r="F5" s="13"/>
    </row>
    <row r="6" spans="1:6" ht="36" customHeight="1">
      <c r="A6" s="11">
        <v>1</v>
      </c>
      <c r="B6" s="20"/>
      <c r="C6" s="166"/>
      <c r="D6" s="167"/>
      <c r="E6" s="15"/>
      <c r="F6" s="13"/>
    </row>
    <row r="7" spans="1:6" ht="36" customHeight="1">
      <c r="A7" s="145" t="s">
        <v>18</v>
      </c>
      <c r="B7" s="146"/>
      <c r="C7" s="146"/>
      <c r="D7" s="146"/>
      <c r="E7" s="146"/>
      <c r="F7" s="147"/>
    </row>
    <row r="8" spans="1:6" ht="36" customHeight="1">
      <c r="A8" s="138" t="s">
        <v>8</v>
      </c>
      <c r="B8" s="139"/>
      <c r="C8" s="10" t="s">
        <v>9</v>
      </c>
      <c r="D8" s="10" t="s">
        <v>4</v>
      </c>
      <c r="E8" s="10" t="s">
        <v>6</v>
      </c>
      <c r="F8" s="10" t="s">
        <v>7</v>
      </c>
    </row>
    <row r="9" spans="1:6" ht="36" customHeight="1">
      <c r="A9" s="138" t="s">
        <v>10</v>
      </c>
      <c r="B9" s="139"/>
      <c r="C9" s="148">
        <f>C11+C13+C15+C17+C20</f>
        <v>889090</v>
      </c>
      <c r="D9" s="149"/>
      <c r="E9" s="150"/>
      <c r="F9" s="13"/>
    </row>
    <row r="10" spans="1:6" ht="36" customHeight="1">
      <c r="A10" s="151" t="s">
        <v>13</v>
      </c>
      <c r="B10" s="10">
        <v>1</v>
      </c>
      <c r="C10" s="16" t="s">
        <v>63</v>
      </c>
      <c r="D10" s="17" t="s">
        <v>64</v>
      </c>
      <c r="E10" s="18">
        <v>787500</v>
      </c>
      <c r="F10" s="13"/>
    </row>
    <row r="11" spans="1:6" ht="36" customHeight="1">
      <c r="A11" s="152"/>
      <c r="B11" s="10" t="s">
        <v>11</v>
      </c>
      <c r="C11" s="153">
        <f>SUM(E10:E10)</f>
        <v>787500</v>
      </c>
      <c r="D11" s="154"/>
      <c r="E11" s="155"/>
      <c r="F11" s="13"/>
    </row>
    <row r="12" spans="1:6" ht="36" customHeight="1">
      <c r="A12" s="151" t="s">
        <v>14</v>
      </c>
      <c r="B12" s="10">
        <v>1</v>
      </c>
      <c r="C12" s="19"/>
      <c r="D12" s="20"/>
      <c r="E12" s="21"/>
      <c r="F12" s="13"/>
    </row>
    <row r="13" spans="1:6" ht="36" customHeight="1">
      <c r="A13" s="152"/>
      <c r="B13" s="10" t="s">
        <v>11</v>
      </c>
      <c r="C13" s="159">
        <f>SUM(E12:E12)</f>
        <v>0</v>
      </c>
      <c r="D13" s="160"/>
      <c r="E13" s="161"/>
      <c r="F13" s="13"/>
    </row>
    <row r="14" spans="1:6" ht="36" customHeight="1">
      <c r="A14" s="151" t="s">
        <v>12</v>
      </c>
      <c r="B14" s="10">
        <v>1</v>
      </c>
      <c r="C14" s="19"/>
      <c r="D14" s="19"/>
      <c r="E14" s="22"/>
      <c r="F14" s="13"/>
    </row>
    <row r="15" spans="1:6" ht="36" customHeight="1">
      <c r="A15" s="152"/>
      <c r="B15" s="10" t="s">
        <v>11</v>
      </c>
      <c r="C15" s="162">
        <v>0</v>
      </c>
      <c r="D15" s="163"/>
      <c r="E15" s="164"/>
      <c r="F15" s="13"/>
    </row>
    <row r="16" spans="1:6" ht="36" customHeight="1">
      <c r="A16" s="151" t="s">
        <v>30</v>
      </c>
      <c r="B16" s="10">
        <v>1</v>
      </c>
      <c r="C16" s="19"/>
      <c r="D16" s="20"/>
      <c r="E16" s="21"/>
      <c r="F16" s="13"/>
    </row>
    <row r="17" spans="1:6" ht="36" customHeight="1">
      <c r="A17" s="152"/>
      <c r="B17" s="10" t="s">
        <v>11</v>
      </c>
      <c r="C17" s="159">
        <f>SUM(E16:E16)</f>
        <v>0</v>
      </c>
      <c r="D17" s="160"/>
      <c r="E17" s="161"/>
      <c r="F17" s="13"/>
    </row>
    <row r="18" spans="1:6" ht="36" customHeight="1">
      <c r="A18" s="38"/>
      <c r="B18" s="10">
        <v>1</v>
      </c>
      <c r="C18" s="19" t="s">
        <v>59</v>
      </c>
      <c r="D18" s="20" t="s">
        <v>62</v>
      </c>
      <c r="E18" s="21">
        <v>99330</v>
      </c>
      <c r="F18" s="13"/>
    </row>
    <row r="19" spans="1:6" ht="36" customHeight="1">
      <c r="A19" s="151" t="s">
        <v>22</v>
      </c>
      <c r="B19" s="10">
        <v>2</v>
      </c>
      <c r="C19" s="19" t="s">
        <v>70</v>
      </c>
      <c r="D19" s="20" t="s">
        <v>62</v>
      </c>
      <c r="E19" s="21">
        <v>2260</v>
      </c>
      <c r="F19" s="13"/>
    </row>
    <row r="20" spans="1:6" ht="36" customHeight="1">
      <c r="A20" s="152"/>
      <c r="B20" s="10" t="s">
        <v>11</v>
      </c>
      <c r="C20" s="156">
        <f>SUM(E18:E19)</f>
        <v>101590</v>
      </c>
      <c r="D20" s="157"/>
      <c r="E20" s="158"/>
      <c r="F20" s="13"/>
    </row>
    <row r="21" spans="1:6">
      <c r="E21" s="7"/>
    </row>
    <row r="22" spans="1:6">
      <c r="E22" s="7"/>
    </row>
  </sheetData>
  <mergeCells count="22">
    <mergeCell ref="A7:F7"/>
    <mergeCell ref="A8:B8"/>
    <mergeCell ref="A9:B9"/>
    <mergeCell ref="C9:E9"/>
    <mergeCell ref="C11:E11"/>
    <mergeCell ref="A10:A11"/>
    <mergeCell ref="A19:A20"/>
    <mergeCell ref="A16:A17"/>
    <mergeCell ref="C17:E17"/>
    <mergeCell ref="C13:E13"/>
    <mergeCell ref="C20:E20"/>
    <mergeCell ref="A14:A15"/>
    <mergeCell ref="A12:A13"/>
    <mergeCell ref="C15:E15"/>
    <mergeCell ref="C6:D6"/>
    <mergeCell ref="A5:B5"/>
    <mergeCell ref="C5:D5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F21"/>
  <sheetViews>
    <sheetView view="pageBreakPreview" zoomScale="80" zoomScaleNormal="100" zoomScaleSheetLayoutView="80" workbookViewId="0">
      <selection activeCell="D24" sqref="D24"/>
    </sheetView>
  </sheetViews>
  <sheetFormatPr defaultRowHeight="16.5"/>
  <cols>
    <col min="1" max="1" width="11.875" style="25" customWidth="1"/>
    <col min="2" max="2" width="14.75" style="25" customWidth="1"/>
    <col min="3" max="3" width="59.875" style="25" customWidth="1"/>
    <col min="4" max="4" width="13.25" style="25" customWidth="1"/>
    <col min="5" max="5" width="18" style="27" customWidth="1"/>
    <col min="6" max="6" width="13.875" style="25" customWidth="1"/>
    <col min="7" max="16384" width="9" style="1"/>
  </cols>
  <sheetData>
    <row r="1" spans="1:6" customFormat="1" ht="45" customHeight="1">
      <c r="A1" s="140" t="s">
        <v>58</v>
      </c>
      <c r="B1" s="141"/>
      <c r="C1" s="141"/>
      <c r="D1" s="141"/>
      <c r="E1" s="141"/>
      <c r="F1" s="142"/>
    </row>
    <row r="2" spans="1:6" ht="36" customHeight="1">
      <c r="A2" s="10" t="s">
        <v>0</v>
      </c>
      <c r="B2" s="165" t="s">
        <v>41</v>
      </c>
      <c r="C2" s="165"/>
      <c r="D2" s="10" t="s">
        <v>1</v>
      </c>
      <c r="E2" s="165" t="s">
        <v>39</v>
      </c>
      <c r="F2" s="165"/>
    </row>
    <row r="3" spans="1:6" ht="36" customHeight="1">
      <c r="A3" s="145" t="s">
        <v>2</v>
      </c>
      <c r="B3" s="146"/>
      <c r="C3" s="146"/>
      <c r="D3" s="146"/>
      <c r="E3" s="147"/>
      <c r="F3" s="11"/>
    </row>
    <row r="4" spans="1:6" ht="36" customHeight="1">
      <c r="A4" s="10" t="s">
        <v>3</v>
      </c>
      <c r="B4" s="10" t="s">
        <v>4</v>
      </c>
      <c r="C4" s="138" t="s">
        <v>32</v>
      </c>
      <c r="D4" s="139"/>
      <c r="E4" s="10" t="s">
        <v>21</v>
      </c>
      <c r="F4" s="10" t="s">
        <v>7</v>
      </c>
    </row>
    <row r="5" spans="1:6" ht="36" customHeight="1">
      <c r="A5" s="138" t="s">
        <v>16</v>
      </c>
      <c r="B5" s="139"/>
      <c r="C5" s="168"/>
      <c r="D5" s="169"/>
      <c r="E5" s="12">
        <f>SUM(E6:E6)</f>
        <v>0</v>
      </c>
      <c r="F5" s="13"/>
    </row>
    <row r="6" spans="1:6" ht="36" customHeight="1">
      <c r="A6" s="11">
        <v>1</v>
      </c>
      <c r="B6" s="14"/>
      <c r="C6" s="168"/>
      <c r="D6" s="169"/>
      <c r="E6" s="15"/>
      <c r="F6" s="13"/>
    </row>
    <row r="7" spans="1:6" ht="36" customHeight="1">
      <c r="A7" s="145" t="s">
        <v>18</v>
      </c>
      <c r="B7" s="146"/>
      <c r="C7" s="146"/>
      <c r="D7" s="146"/>
      <c r="E7" s="146"/>
      <c r="F7" s="147"/>
    </row>
    <row r="8" spans="1:6" ht="36" customHeight="1">
      <c r="A8" s="138" t="s">
        <v>8</v>
      </c>
      <c r="B8" s="139"/>
      <c r="C8" s="10" t="s">
        <v>9</v>
      </c>
      <c r="D8" s="10" t="s">
        <v>4</v>
      </c>
      <c r="E8" s="10" t="s">
        <v>6</v>
      </c>
      <c r="F8" s="10" t="s">
        <v>7</v>
      </c>
    </row>
    <row r="9" spans="1:6" ht="36" customHeight="1">
      <c r="A9" s="138" t="s">
        <v>10</v>
      </c>
      <c r="B9" s="139"/>
      <c r="C9" s="148">
        <f>C11+C13+C15+C17+C19</f>
        <v>2363520</v>
      </c>
      <c r="D9" s="149"/>
      <c r="E9" s="150"/>
      <c r="F9" s="13"/>
    </row>
    <row r="10" spans="1:6" ht="36" customHeight="1">
      <c r="A10" s="151" t="s">
        <v>13</v>
      </c>
      <c r="B10" s="10">
        <v>1</v>
      </c>
      <c r="C10" s="16" t="s">
        <v>57</v>
      </c>
      <c r="D10" s="17" t="s">
        <v>56</v>
      </c>
      <c r="E10" s="18">
        <v>2250000</v>
      </c>
      <c r="F10" s="13"/>
    </row>
    <row r="11" spans="1:6" ht="36" customHeight="1">
      <c r="A11" s="152"/>
      <c r="B11" s="10" t="s">
        <v>11</v>
      </c>
      <c r="C11" s="153">
        <f>SUM(E10:E10)</f>
        <v>2250000</v>
      </c>
      <c r="D11" s="154"/>
      <c r="E11" s="155"/>
      <c r="F11" s="13"/>
    </row>
    <row r="12" spans="1:6" ht="36" customHeight="1">
      <c r="A12" s="151" t="s">
        <v>14</v>
      </c>
      <c r="B12" s="10">
        <v>1</v>
      </c>
      <c r="C12" s="19"/>
      <c r="D12" s="20"/>
      <c r="E12" s="21"/>
      <c r="F12" s="13"/>
    </row>
    <row r="13" spans="1:6" ht="36" customHeight="1">
      <c r="A13" s="152"/>
      <c r="B13" s="10" t="s">
        <v>11</v>
      </c>
      <c r="C13" s="159">
        <f>SUM(E12:E12)</f>
        <v>0</v>
      </c>
      <c r="D13" s="160"/>
      <c r="E13" s="161"/>
      <c r="F13" s="13"/>
    </row>
    <row r="14" spans="1:6" ht="36" customHeight="1">
      <c r="A14" s="151" t="s">
        <v>12</v>
      </c>
      <c r="B14" s="10">
        <v>1</v>
      </c>
      <c r="C14" s="19"/>
      <c r="D14" s="19"/>
      <c r="E14" s="22"/>
      <c r="F14" s="13"/>
    </row>
    <row r="15" spans="1:6" ht="36" customHeight="1">
      <c r="A15" s="152"/>
      <c r="B15" s="10" t="s">
        <v>11</v>
      </c>
      <c r="C15" s="162">
        <v>0</v>
      </c>
      <c r="D15" s="163"/>
      <c r="E15" s="164"/>
      <c r="F15" s="13"/>
    </row>
    <row r="16" spans="1:6" ht="36" customHeight="1">
      <c r="A16" s="151" t="s">
        <v>30</v>
      </c>
      <c r="B16" s="10">
        <v>1</v>
      </c>
      <c r="C16" s="19"/>
      <c r="D16" s="20"/>
      <c r="E16" s="21"/>
      <c r="F16" s="13"/>
    </row>
    <row r="17" spans="1:6" ht="36" customHeight="1">
      <c r="A17" s="152"/>
      <c r="B17" s="10" t="s">
        <v>11</v>
      </c>
      <c r="C17" s="159">
        <f>SUM(E16:E16)</f>
        <v>0</v>
      </c>
      <c r="D17" s="160"/>
      <c r="E17" s="161"/>
      <c r="F17" s="13"/>
    </row>
    <row r="18" spans="1:6" ht="36" customHeight="1">
      <c r="A18" s="151" t="s">
        <v>22</v>
      </c>
      <c r="B18" s="10">
        <v>1</v>
      </c>
      <c r="C18" s="13" t="s">
        <v>59</v>
      </c>
      <c r="D18" s="23" t="s">
        <v>46</v>
      </c>
      <c r="E18" s="24">
        <v>113520</v>
      </c>
      <c r="F18" s="13"/>
    </row>
    <row r="19" spans="1:6" ht="36" customHeight="1">
      <c r="A19" s="152"/>
      <c r="B19" s="10" t="s">
        <v>11</v>
      </c>
      <c r="C19" s="156">
        <f>SUM(E18:E18)</f>
        <v>113520</v>
      </c>
      <c r="D19" s="157"/>
      <c r="E19" s="158"/>
      <c r="F19" s="13"/>
    </row>
    <row r="20" spans="1:6">
      <c r="E20" s="26"/>
    </row>
    <row r="21" spans="1:6">
      <c r="E21" s="26"/>
    </row>
  </sheetData>
  <mergeCells count="22">
    <mergeCell ref="A18:A19"/>
    <mergeCell ref="C19:E19"/>
    <mergeCell ref="A12:A13"/>
    <mergeCell ref="C13:E13"/>
    <mergeCell ref="A14:A15"/>
    <mergeCell ref="C15:E15"/>
    <mergeCell ref="A16:A17"/>
    <mergeCell ref="C17:E17"/>
    <mergeCell ref="C11:E11"/>
    <mergeCell ref="A5:B5"/>
    <mergeCell ref="A1:F1"/>
    <mergeCell ref="B2:C2"/>
    <mergeCell ref="E2:F2"/>
    <mergeCell ref="A3:E3"/>
    <mergeCell ref="C4:D4"/>
    <mergeCell ref="C5:D5"/>
    <mergeCell ref="C6:D6"/>
    <mergeCell ref="A7:F7"/>
    <mergeCell ref="A8:B8"/>
    <mergeCell ref="A9:B9"/>
    <mergeCell ref="C9:E9"/>
    <mergeCell ref="A10:A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6</vt:i4>
      </vt:variant>
    </vt:vector>
  </HeadingPairs>
  <TitlesOfParts>
    <vt:vector size="13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jaewook lee</cp:lastModifiedBy>
  <cp:lastPrinted>2025-03-07T01:33:07Z</cp:lastPrinted>
  <dcterms:created xsi:type="dcterms:W3CDTF">2013-04-19T01:27:08Z</dcterms:created>
  <dcterms:modified xsi:type="dcterms:W3CDTF">2025-03-07T01:34:57Z</dcterms:modified>
</cp:coreProperties>
</file>